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MA\Kriminalisztika MA\"/>
    </mc:Choice>
  </mc:AlternateContent>
  <bookViews>
    <workbookView xWindow="0" yWindow="0" windowWidth="14715" windowHeight="4485" activeTab="2"/>
  </bookViews>
  <sheets>
    <sheet name="SZAK" sheetId="7" r:id="rId1"/>
    <sheet name="RENDÉSZETI" sheetId="12" r:id="rId2"/>
    <sheet name="POLGÁRI" sheetId="13" r:id="rId3"/>
    <sheet name="ELŐTANULMÁNYI REND" sheetId="14" r:id="rId4"/>
  </sheets>
  <definedNames>
    <definedName name="_1A83.2_1" localSheetId="2">#REF!</definedName>
    <definedName name="_1A83.2_1" localSheetId="1">#REF!</definedName>
    <definedName name="_1A83.2_1">#REF!</definedName>
    <definedName name="_1A83.2_2">#REF!</definedName>
    <definedName name="_2A83.2_2" localSheetId="2">#REF!</definedName>
    <definedName name="_2A83.2_2" localSheetId="1">#REF!</definedName>
    <definedName name="_2A83.2_2">#REF!</definedName>
    <definedName name="_3A83.2_3" localSheetId="2">#REF!</definedName>
    <definedName name="_3A83.2_3" localSheetId="1">#REF!</definedName>
    <definedName name="_3A83.2_3">#REF!</definedName>
    <definedName name="_4A83.2_4" localSheetId="2">#REF!</definedName>
    <definedName name="_4A83.2_4" localSheetId="1">#REF!</definedName>
    <definedName name="_4A83.2_4">#REF!</definedName>
    <definedName name="A83.2" localSheetId="2">#REF!</definedName>
    <definedName name="A83.2" localSheetId="1">#REF!</definedName>
    <definedName name="A83.2">#REF!</definedName>
    <definedName name="másol" localSheetId="2">#REF!</definedName>
    <definedName name="másol" localSheetId="1">#REF!</definedName>
    <definedName name="másol">#REF!</definedName>
    <definedName name="_xlnm.Print_Area" localSheetId="2">POLGÁRI!$A$1:$AG$42</definedName>
    <definedName name="_xlnm.Print_Area" localSheetId="1">RENDÉSZETI!$A$1:$AG$44</definedName>
    <definedName name="_xlnm.Print_Area" localSheetId="0">SZAK!$A$1:$AS$76</definedName>
  </definedNames>
  <calcPr calcId="162913"/>
</workbook>
</file>

<file path=xl/calcChain.xml><?xml version="1.0" encoding="utf-8"?>
<calcChain xmlns="http://schemas.openxmlformats.org/spreadsheetml/2006/main">
  <c r="AF16" i="12" l="1"/>
  <c r="AE16" i="12"/>
  <c r="AC16" i="12"/>
  <c r="AF32" i="7"/>
  <c r="AE32" i="7"/>
  <c r="AC32" i="7"/>
  <c r="AA41" i="13" l="1"/>
  <c r="U41" i="13"/>
  <c r="O41" i="13"/>
  <c r="I41" i="13"/>
  <c r="AA40" i="13"/>
  <c r="U40" i="13"/>
  <c r="O40" i="13"/>
  <c r="I40" i="13"/>
  <c r="AA39" i="13"/>
  <c r="U39" i="13"/>
  <c r="O39" i="13"/>
  <c r="I39" i="13"/>
  <c r="AA38" i="13"/>
  <c r="U38" i="13"/>
  <c r="O38" i="13"/>
  <c r="I38" i="13"/>
  <c r="AA37" i="13"/>
  <c r="U37" i="13"/>
  <c r="O37" i="13"/>
  <c r="I37" i="13"/>
  <c r="AA36" i="13"/>
  <c r="U36" i="13"/>
  <c r="O36" i="13"/>
  <c r="I36" i="13"/>
  <c r="AA35" i="13"/>
  <c r="U35" i="13"/>
  <c r="O35" i="13"/>
  <c r="I35" i="13"/>
  <c r="AA34" i="13"/>
  <c r="U34" i="13"/>
  <c r="O34" i="13"/>
  <c r="I34" i="13"/>
  <c r="AA33" i="13"/>
  <c r="U33" i="13"/>
  <c r="O33" i="13"/>
  <c r="I33" i="13"/>
  <c r="AA32" i="13"/>
  <c r="U32" i="13"/>
  <c r="O32" i="13"/>
  <c r="I32" i="13"/>
  <c r="AA31" i="13"/>
  <c r="U31" i="13"/>
  <c r="O31" i="13"/>
  <c r="I31" i="13"/>
  <c r="AA30" i="13"/>
  <c r="AA42" i="13" s="1"/>
  <c r="U30" i="13"/>
  <c r="U42" i="13" s="1"/>
  <c r="O30" i="13"/>
  <c r="O42" i="13" s="1"/>
  <c r="I30" i="13"/>
  <c r="X24" i="13"/>
  <c r="Y24" i="13" s="1"/>
  <c r="V24" i="13"/>
  <c r="W24" i="13" s="1"/>
  <c r="R24" i="13"/>
  <c r="S24" i="13" s="1"/>
  <c r="Q24" i="13"/>
  <c r="P24" i="13"/>
  <c r="L24" i="13"/>
  <c r="M24" i="13" s="1"/>
  <c r="J24" i="13"/>
  <c r="K24" i="13" s="1"/>
  <c r="F24" i="13"/>
  <c r="G24" i="13" s="1"/>
  <c r="D24" i="13"/>
  <c r="E24" i="13" s="1"/>
  <c r="AG18" i="13"/>
  <c r="AD18" i="13"/>
  <c r="AB18" i="13"/>
  <c r="Z18" i="13"/>
  <c r="Y18" i="13"/>
  <c r="X18" i="13"/>
  <c r="W18" i="13"/>
  <c r="V18" i="13"/>
  <c r="T18" i="13"/>
  <c r="S18" i="13"/>
  <c r="R18" i="13"/>
  <c r="Q18" i="13"/>
  <c r="P18" i="13"/>
  <c r="N18" i="13"/>
  <c r="M18" i="13"/>
  <c r="L18" i="13"/>
  <c r="K18" i="13"/>
  <c r="J18" i="13"/>
  <c r="H18" i="13"/>
  <c r="G18" i="13"/>
  <c r="F18" i="13"/>
  <c r="E18" i="13"/>
  <c r="D18" i="13"/>
  <c r="AF17" i="13"/>
  <c r="AE17" i="13"/>
  <c r="AC17" i="13"/>
  <c r="AF16" i="13"/>
  <c r="AE16" i="13"/>
  <c r="AC16" i="13"/>
  <c r="AF15" i="13"/>
  <c r="AE15" i="13"/>
  <c r="AC15" i="13"/>
  <c r="AF14" i="13"/>
  <c r="AE14" i="13"/>
  <c r="AC14" i="13"/>
  <c r="AF13" i="13"/>
  <c r="AE13" i="13"/>
  <c r="AC13" i="13"/>
  <c r="AF12" i="13"/>
  <c r="AE12" i="13"/>
  <c r="AC12" i="13"/>
  <c r="I42" i="13" l="1"/>
  <c r="AE18" i="13"/>
  <c r="AC18" i="13"/>
  <c r="AG42" i="13"/>
  <c r="AG31" i="13"/>
  <c r="AG32" i="13"/>
  <c r="AG33" i="13"/>
  <c r="AG34" i="13"/>
  <c r="AG35" i="13"/>
  <c r="AG36" i="13"/>
  <c r="AG37" i="13"/>
  <c r="AG38" i="13"/>
  <c r="AG39" i="13"/>
  <c r="AG40" i="13"/>
  <c r="AG41" i="13"/>
  <c r="AF18" i="13"/>
  <c r="AG30" i="13"/>
  <c r="AF34" i="7" l="1"/>
  <c r="AF33" i="7"/>
  <c r="AE34" i="7"/>
  <c r="AE33" i="7"/>
  <c r="AC34" i="7"/>
  <c r="AF17" i="12" l="1"/>
  <c r="AF15" i="12"/>
  <c r="AF14" i="12"/>
  <c r="AF13" i="12"/>
  <c r="AF12" i="12"/>
  <c r="AE17" i="12"/>
  <c r="AE15" i="12"/>
  <c r="AE14" i="12"/>
  <c r="AE13" i="12"/>
  <c r="AE12" i="12"/>
  <c r="AC17" i="12"/>
  <c r="AC15" i="12"/>
  <c r="AC14" i="12"/>
  <c r="AC13" i="12"/>
  <c r="AC12" i="12"/>
  <c r="AE28" i="7"/>
  <c r="AF46" i="7"/>
  <c r="AF47" i="7"/>
  <c r="AF48" i="7"/>
  <c r="AF49" i="7"/>
  <c r="AE46" i="7"/>
  <c r="AE47" i="7"/>
  <c r="AE48" i="7"/>
  <c r="AE49" i="7"/>
  <c r="AC46" i="7"/>
  <c r="AC47" i="7"/>
  <c r="AC48" i="7"/>
  <c r="AC49" i="7"/>
  <c r="AF45" i="7"/>
  <c r="AE45" i="7"/>
  <c r="AC45" i="7"/>
  <c r="AE42" i="7"/>
  <c r="AE41" i="7"/>
  <c r="AC42" i="7"/>
  <c r="AC41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5" i="7"/>
  <c r="AF36" i="7"/>
  <c r="AF37" i="7"/>
  <c r="AF38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9" i="7"/>
  <c r="AE30" i="7"/>
  <c r="AE31" i="7"/>
  <c r="AE35" i="7"/>
  <c r="AE36" i="7"/>
  <c r="AE37" i="7"/>
  <c r="AE38" i="7"/>
  <c r="AF10" i="7"/>
  <c r="AE10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3" i="7"/>
  <c r="AC35" i="7"/>
  <c r="AC36" i="7"/>
  <c r="AC37" i="7"/>
  <c r="AC38" i="7"/>
  <c r="AC11" i="7"/>
  <c r="AC12" i="7"/>
  <c r="AC13" i="7"/>
  <c r="AC14" i="7"/>
  <c r="AC15" i="7"/>
  <c r="AC10" i="7" l="1"/>
  <c r="U43" i="12" l="1"/>
  <c r="O43" i="12"/>
  <c r="I43" i="12"/>
  <c r="AA42" i="12"/>
  <c r="U42" i="12"/>
  <c r="O42" i="12"/>
  <c r="I42" i="12"/>
  <c r="AA41" i="12"/>
  <c r="U41" i="12"/>
  <c r="O41" i="12"/>
  <c r="I41" i="12"/>
  <c r="AA40" i="12"/>
  <c r="U40" i="12"/>
  <c r="O40" i="12"/>
  <c r="I40" i="12"/>
  <c r="AA39" i="12"/>
  <c r="U39" i="12"/>
  <c r="O39" i="12"/>
  <c r="I39" i="12"/>
  <c r="AA38" i="12"/>
  <c r="U38" i="12"/>
  <c r="O38" i="12"/>
  <c r="I38" i="12"/>
  <c r="AA37" i="12"/>
  <c r="U37" i="12"/>
  <c r="O37" i="12"/>
  <c r="I37" i="12"/>
  <c r="AA36" i="12"/>
  <c r="U36" i="12"/>
  <c r="O36" i="12"/>
  <c r="I36" i="12"/>
  <c r="AA35" i="12"/>
  <c r="U35" i="12"/>
  <c r="O35" i="12"/>
  <c r="I35" i="12"/>
  <c r="AA34" i="12"/>
  <c r="U34" i="12"/>
  <c r="O34" i="12"/>
  <c r="I34" i="12"/>
  <c r="AA33" i="12"/>
  <c r="U33" i="12"/>
  <c r="O33" i="12"/>
  <c r="I33" i="12"/>
  <c r="AA32" i="12"/>
  <c r="U32" i="12"/>
  <c r="O32" i="12"/>
  <c r="I32" i="12"/>
  <c r="X24" i="12"/>
  <c r="Y24" i="12" s="1"/>
  <c r="V24" i="12"/>
  <c r="R24" i="12"/>
  <c r="S24" i="12" s="1"/>
  <c r="P24" i="12"/>
  <c r="Q24" i="12" s="1"/>
  <c r="L24" i="12"/>
  <c r="J24" i="12"/>
  <c r="K24" i="12" s="1"/>
  <c r="F24" i="12"/>
  <c r="G24" i="12" s="1"/>
  <c r="D24" i="12"/>
  <c r="E24" i="12" s="1"/>
  <c r="Z18" i="12"/>
  <c r="X18" i="12"/>
  <c r="V18" i="12"/>
  <c r="T18" i="12"/>
  <c r="R18" i="12"/>
  <c r="P18" i="12"/>
  <c r="N18" i="12"/>
  <c r="L18" i="12"/>
  <c r="J18" i="12"/>
  <c r="H18" i="12"/>
  <c r="F18" i="12"/>
  <c r="D18" i="12"/>
  <c r="AG18" i="12"/>
  <c r="AF18" i="12"/>
  <c r="AE18" i="12"/>
  <c r="AC18" i="12"/>
  <c r="AB18" i="12"/>
  <c r="Q18" i="12"/>
  <c r="E18" i="12"/>
  <c r="AA44" i="12" l="1"/>
  <c r="O44" i="12"/>
  <c r="I44" i="12"/>
  <c r="AG33" i="12"/>
  <c r="AG34" i="12"/>
  <c r="AG35" i="12"/>
  <c r="AG36" i="12"/>
  <c r="AG37" i="12"/>
  <c r="AG38" i="12"/>
  <c r="AG39" i="12"/>
  <c r="AG40" i="12"/>
  <c r="AG41" i="12"/>
  <c r="AG42" i="12"/>
  <c r="AG43" i="12"/>
  <c r="U44" i="12"/>
  <c r="M18" i="12"/>
  <c r="Y18" i="12"/>
  <c r="W18" i="12"/>
  <c r="W24" i="12"/>
  <c r="S18" i="12"/>
  <c r="G18" i="12"/>
  <c r="K18" i="12"/>
  <c r="AD18" i="12"/>
  <c r="M24" i="12"/>
  <c r="AG32" i="12"/>
  <c r="AG44" i="12" l="1"/>
  <c r="AE39" i="7"/>
  <c r="I64" i="7" l="1"/>
  <c r="AA75" i="7"/>
  <c r="U75" i="7"/>
  <c r="O75" i="7"/>
  <c r="I75" i="7"/>
  <c r="AA74" i="7"/>
  <c r="U74" i="7"/>
  <c r="O74" i="7"/>
  <c r="I74" i="7"/>
  <c r="AA73" i="7"/>
  <c r="U73" i="7"/>
  <c r="O73" i="7"/>
  <c r="I73" i="7"/>
  <c r="AA69" i="7"/>
  <c r="U69" i="7"/>
  <c r="O69" i="7"/>
  <c r="I69" i="7"/>
  <c r="AA68" i="7"/>
  <c r="U68" i="7"/>
  <c r="O68" i="7"/>
  <c r="I68" i="7"/>
  <c r="AA67" i="7"/>
  <c r="U67" i="7"/>
  <c r="O67" i="7"/>
  <c r="I67" i="7"/>
  <c r="AA66" i="7"/>
  <c r="U66" i="7"/>
  <c r="O66" i="7"/>
  <c r="I66" i="7"/>
  <c r="AG68" i="7" l="1"/>
  <c r="AG69" i="7"/>
  <c r="AG73" i="7"/>
  <c r="AG66" i="7"/>
  <c r="AG67" i="7"/>
  <c r="AG74" i="7"/>
  <c r="AG75" i="7"/>
  <c r="Y43" i="7" l="1"/>
  <c r="W43" i="7"/>
  <c r="M43" i="7"/>
  <c r="K43" i="7"/>
  <c r="G43" i="7"/>
  <c r="E43" i="7"/>
  <c r="AF50" i="7"/>
  <c r="Z50" i="7"/>
  <c r="T50" i="7"/>
  <c r="N50" i="7"/>
  <c r="H50" i="7"/>
  <c r="AD43" i="7"/>
  <c r="AB43" i="7"/>
  <c r="X43" i="7"/>
  <c r="V43" i="7"/>
  <c r="R43" i="7"/>
  <c r="P43" i="7"/>
  <c r="L43" i="7"/>
  <c r="J43" i="7"/>
  <c r="F43" i="7"/>
  <c r="D43" i="7"/>
  <c r="AG43" i="7"/>
  <c r="AE43" i="7"/>
  <c r="AC43" i="7"/>
  <c r="Q43" i="7"/>
  <c r="AA72" i="7"/>
  <c r="AA71" i="7"/>
  <c r="AA70" i="7"/>
  <c r="U72" i="7"/>
  <c r="U71" i="7"/>
  <c r="U70" i="7"/>
  <c r="O72" i="7"/>
  <c r="O71" i="7"/>
  <c r="O70" i="7"/>
  <c r="I72" i="7"/>
  <c r="I71" i="7"/>
  <c r="I70" i="7"/>
  <c r="AA65" i="7"/>
  <c r="O65" i="7"/>
  <c r="I65" i="7"/>
  <c r="U65" i="7"/>
  <c r="AA64" i="7"/>
  <c r="U64" i="7"/>
  <c r="O64" i="7"/>
  <c r="S43" i="7" l="1"/>
  <c r="AG72" i="7"/>
  <c r="AG70" i="7"/>
  <c r="AG64" i="7"/>
  <c r="AG65" i="7"/>
  <c r="AG71" i="7"/>
  <c r="Z39" i="7"/>
  <c r="Z51" i="7" s="1"/>
  <c r="Z10" i="13" s="1"/>
  <c r="Z19" i="13" s="1"/>
  <c r="X39" i="7"/>
  <c r="V39" i="7"/>
  <c r="T39" i="7"/>
  <c r="T51" i="7" s="1"/>
  <c r="T10" i="13" s="1"/>
  <c r="T19" i="13" s="1"/>
  <c r="R39" i="7"/>
  <c r="P39" i="7"/>
  <c r="N39" i="7"/>
  <c r="N51" i="7" s="1"/>
  <c r="N10" i="13" s="1"/>
  <c r="N19" i="13" s="1"/>
  <c r="L39" i="7"/>
  <c r="J39" i="7"/>
  <c r="H39" i="7"/>
  <c r="H51" i="7" s="1"/>
  <c r="H10" i="13" s="1"/>
  <c r="H19" i="13" s="1"/>
  <c r="F39" i="7"/>
  <c r="D39" i="7"/>
  <c r="Z10" i="12" l="1"/>
  <c r="Z19" i="12" s="1"/>
  <c r="N10" i="12"/>
  <c r="N19" i="12" s="1"/>
  <c r="H10" i="12"/>
  <c r="H19" i="12" s="1"/>
  <c r="T10" i="12"/>
  <c r="T19" i="12" s="1"/>
  <c r="AG50" i="7"/>
  <c r="AE50" i="7"/>
  <c r="AD50" i="7" l="1"/>
  <c r="AC50" i="7"/>
  <c r="AB50" i="7"/>
  <c r="Y50" i="7"/>
  <c r="X50" i="7"/>
  <c r="X51" i="7" s="1"/>
  <c r="X10" i="13" s="1"/>
  <c r="X19" i="13" s="1"/>
  <c r="X25" i="13" s="1"/>
  <c r="Y25" i="13" s="1"/>
  <c r="W50" i="7"/>
  <c r="V50" i="7"/>
  <c r="V51" i="7" s="1"/>
  <c r="V10" i="13" s="1"/>
  <c r="V19" i="13" s="1"/>
  <c r="V25" i="13" s="1"/>
  <c r="W25" i="13" s="1"/>
  <c r="S50" i="7"/>
  <c r="R50" i="7"/>
  <c r="R51" i="7" s="1"/>
  <c r="R10" i="13" s="1"/>
  <c r="R19" i="13" s="1"/>
  <c r="R25" i="13" s="1"/>
  <c r="S25" i="13" s="1"/>
  <c r="Q50" i="7"/>
  <c r="P50" i="7"/>
  <c r="P51" i="7" s="1"/>
  <c r="P10" i="13" s="1"/>
  <c r="P19" i="13" s="1"/>
  <c r="P25" i="13" s="1"/>
  <c r="Q25" i="13" s="1"/>
  <c r="M50" i="7"/>
  <c r="L50" i="7"/>
  <c r="L51" i="7" s="1"/>
  <c r="L10" i="13" s="1"/>
  <c r="L19" i="13" s="1"/>
  <c r="L25" i="13" s="1"/>
  <c r="M25" i="13" s="1"/>
  <c r="K50" i="7"/>
  <c r="J50" i="7"/>
  <c r="J51" i="7" s="1"/>
  <c r="J10" i="13" s="1"/>
  <c r="J19" i="13" s="1"/>
  <c r="J25" i="13" s="1"/>
  <c r="K25" i="13" s="1"/>
  <c r="G50" i="7"/>
  <c r="F50" i="7"/>
  <c r="F51" i="7" s="1"/>
  <c r="F10" i="13" s="1"/>
  <c r="F19" i="13" s="1"/>
  <c r="F25" i="13" s="1"/>
  <c r="G25" i="13" s="1"/>
  <c r="E50" i="7"/>
  <c r="D50" i="7"/>
  <c r="D51" i="7" s="1"/>
  <c r="D10" i="13" s="1"/>
  <c r="D19" i="13" s="1"/>
  <c r="D25" i="13" s="1"/>
  <c r="E25" i="13" s="1"/>
  <c r="J10" i="12" l="1"/>
  <c r="J19" i="12" s="1"/>
  <c r="J25" i="12" s="1"/>
  <c r="K25" i="12" s="1"/>
  <c r="V10" i="12"/>
  <c r="V19" i="12" s="1"/>
  <c r="V25" i="12" s="1"/>
  <c r="W25" i="12" s="1"/>
  <c r="D10" i="12"/>
  <c r="D19" i="12" s="1"/>
  <c r="D25" i="12" s="1"/>
  <c r="P10" i="12"/>
  <c r="P19" i="12" s="1"/>
  <c r="P25" i="12" s="1"/>
  <c r="F10" i="12"/>
  <c r="F19" i="12" s="1"/>
  <c r="F25" i="12" s="1"/>
  <c r="L10" i="12"/>
  <c r="L19" i="12" s="1"/>
  <c r="L25" i="12" s="1"/>
  <c r="R10" i="12"/>
  <c r="R19" i="12" s="1"/>
  <c r="R25" i="12" s="1"/>
  <c r="S25" i="12" s="1"/>
  <c r="X10" i="12"/>
  <c r="X19" i="12" s="1"/>
  <c r="X25" i="12" s="1"/>
  <c r="Y25" i="12" s="1"/>
  <c r="Q25" i="12" l="1"/>
  <c r="M25" i="12"/>
  <c r="G25" i="12"/>
  <c r="E25" i="12"/>
  <c r="S39" i="7" l="1"/>
  <c r="S51" i="7" s="1"/>
  <c r="S10" i="13" s="1"/>
  <c r="S19" i="13" s="1"/>
  <c r="Q39" i="7"/>
  <c r="Q51" i="7" s="1"/>
  <c r="Q10" i="13" s="1"/>
  <c r="Q19" i="13" s="1"/>
  <c r="S10" i="12" l="1"/>
  <c r="S19" i="12" s="1"/>
  <c r="Q10" i="12"/>
  <c r="Q19" i="12" s="1"/>
  <c r="AE51" i="7" l="1"/>
  <c r="AE10" i="13" s="1"/>
  <c r="AE19" i="13" s="1"/>
  <c r="AB39" i="7"/>
  <c r="AB51" i="7" s="1"/>
  <c r="AB10" i="13" s="1"/>
  <c r="AB19" i="13" s="1"/>
  <c r="AF39" i="7"/>
  <c r="AF51" i="7" s="1"/>
  <c r="AF10" i="13" s="1"/>
  <c r="AF19" i="13" s="1"/>
  <c r="AD39" i="7"/>
  <c r="AD51" i="7" s="1"/>
  <c r="AD10" i="13" s="1"/>
  <c r="AD19" i="13" s="1"/>
  <c r="AG39" i="7"/>
  <c r="AG51" i="7" s="1"/>
  <c r="AG10" i="13" s="1"/>
  <c r="AG19" i="13" s="1"/>
  <c r="AB10" i="12" l="1"/>
  <c r="AB19" i="12" s="1"/>
  <c r="AG10" i="12"/>
  <c r="AG19" i="12" s="1"/>
  <c r="AD10" i="12"/>
  <c r="AD19" i="12" s="1"/>
  <c r="AE10" i="12"/>
  <c r="AE19" i="12" s="1"/>
  <c r="AF10" i="12"/>
  <c r="AF19" i="12" s="1"/>
  <c r="G39" i="7"/>
  <c r="G51" i="7" s="1"/>
  <c r="G10" i="13" s="1"/>
  <c r="G19" i="13" s="1"/>
  <c r="G10" i="12" l="1"/>
  <c r="G19" i="12" s="1"/>
  <c r="E39" i="7"/>
  <c r="E51" i="7" s="1"/>
  <c r="E10" i="13" s="1"/>
  <c r="E19" i="13" s="1"/>
  <c r="M39" i="7"/>
  <c r="M51" i="7" s="1"/>
  <c r="M10" i="13" s="1"/>
  <c r="M19" i="13" s="1"/>
  <c r="K39" i="7"/>
  <c r="K51" i="7" l="1"/>
  <c r="K10" i="13" s="1"/>
  <c r="K19" i="13" s="1"/>
  <c r="E10" i="12"/>
  <c r="E19" i="12" s="1"/>
  <c r="M10" i="12"/>
  <c r="M19" i="12" s="1"/>
  <c r="K10" i="12" l="1"/>
  <c r="K19" i="12" s="1"/>
  <c r="I76" i="7"/>
  <c r="O76" i="7"/>
  <c r="Y39" i="7" l="1"/>
  <c r="Y51" i="7" s="1"/>
  <c r="Y10" i="13" s="1"/>
  <c r="Y19" i="13" s="1"/>
  <c r="W39" i="7"/>
  <c r="W51" i="7" l="1"/>
  <c r="W10" i="13" s="1"/>
  <c r="W19" i="13" s="1"/>
  <c r="AC39" i="7"/>
  <c r="AC51" i="7" s="1"/>
  <c r="Y10" i="12"/>
  <c r="Y19" i="12" s="1"/>
  <c r="AC10" i="12" l="1"/>
  <c r="AC19" i="12" s="1"/>
  <c r="AC10" i="13"/>
  <c r="AC19" i="13" s="1"/>
  <c r="W10" i="12"/>
  <c r="W19" i="12" s="1"/>
  <c r="AA76" i="7" l="1"/>
  <c r="U76" i="7"/>
  <c r="AG76" i="7" l="1"/>
</calcChain>
</file>

<file path=xl/sharedStrings.xml><?xml version="1.0" encoding="utf-8"?>
<sst xmlns="http://schemas.openxmlformats.org/spreadsheetml/2006/main" count="653" uniqueCount="198">
  <si>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</si>
  <si>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</si>
  <si>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</si>
  <si>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</si>
  <si>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</si>
  <si>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</si>
  <si>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</si>
  <si>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</si>
  <si>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</si>
  <si>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</si>
  <si>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</si>
  <si>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</si>
  <si>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</si>
  <si>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</si>
  <si>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</si>
  <si>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</si>
  <si>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</si>
  <si>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</si>
  <si>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</si>
  <si>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</si>
  <si>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</si>
  <si>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</si>
  <si>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</si>
  <si>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</si>
  <si>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</si>
  <si>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</si>
  <si>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</si>
  <si>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</si>
  <si>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</si>
  <si>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</si>
  <si>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</si>
  <si>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</si>
  <si>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</si>
  <si>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</si>
  <si>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</si>
  <si>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</si>
  <si>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</si>
  <si>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</si>
  <si>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</si>
  <si>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</si>
  <si>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</si>
  <si>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</si>
  <si>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</si>
  <si>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</si>
  <si>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</si>
  <si>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</si>
  <si>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ZÁRÓVIZSGA1</t>
  </si>
  <si>
    <t>ZÁRÓVIZSGA2</t>
  </si>
  <si>
    <t>ZÁRÓVIZSGA3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</si>
  <si>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</si>
  <si>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</si>
  <si>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</si>
  <si>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</si>
  <si>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</si>
  <si>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</si>
  <si>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</si>
  <si>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</si>
  <si>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</si>
  <si>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</si>
  <si>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</si>
  <si>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</si>
  <si>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</si>
  <si>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</si>
  <si>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 xml:space="preserve"> </t>
  </si>
  <si>
    <t>RKROM05</t>
  </si>
  <si>
    <t>RARTM06</t>
  </si>
  <si>
    <t>RKMTM01</t>
  </si>
  <si>
    <t>RKROM04</t>
  </si>
  <si>
    <t>RKPTM01</t>
  </si>
  <si>
    <t>RKMTM02</t>
  </si>
  <si>
    <t>Bűnmegelőzés elmélete</t>
  </si>
  <si>
    <t>Tudományos kutatásmódszertan</t>
  </si>
  <si>
    <t>Kriminalisztika-elmélet</t>
  </si>
  <si>
    <t>Bűnügyi statisztika</t>
  </si>
  <si>
    <t>Kriminálpszichológia</t>
  </si>
  <si>
    <t>Speciális bűnügyi helyzetek kezelése</t>
  </si>
  <si>
    <t>B</t>
  </si>
  <si>
    <t>GYJ</t>
  </si>
  <si>
    <t>Kriminológiai Tanszék</t>
  </si>
  <si>
    <t>prof. Dr. Barabás Andrea Tünde</t>
  </si>
  <si>
    <t>Rendészetelméleti és -történeti Tanszék</t>
  </si>
  <si>
    <t>Bűnügyi, Gazdaságvédelmi és Kiberbűnözés Elleni Tanszék</t>
  </si>
  <si>
    <t>Dr. Mészáros Bence</t>
  </si>
  <si>
    <t>Dr. Vigh András</t>
  </si>
  <si>
    <t>RBSTM01</t>
  </si>
  <si>
    <t>RKPTM02</t>
  </si>
  <si>
    <t>RBSTM02</t>
  </si>
  <si>
    <t>RBSTM03</t>
  </si>
  <si>
    <t>RBSTM04</t>
  </si>
  <si>
    <t>RBSTM05</t>
  </si>
  <si>
    <t>RKMTM03</t>
  </si>
  <si>
    <t>RBÜEM02</t>
  </si>
  <si>
    <t>RBATM02</t>
  </si>
  <si>
    <t>RBSTM06</t>
  </si>
  <si>
    <t>RKTTM01</t>
  </si>
  <si>
    <t>RKTTM02</t>
  </si>
  <si>
    <t>RBSTM07</t>
  </si>
  <si>
    <t>RKMTM04</t>
  </si>
  <si>
    <t>RKMTM05</t>
  </si>
  <si>
    <t>RBSTM08</t>
  </si>
  <si>
    <t>RKMTM06</t>
  </si>
  <si>
    <t>Bűnelemzés</t>
  </si>
  <si>
    <t>Profilalkotás</t>
  </si>
  <si>
    <t>Prediktív rendészet</t>
  </si>
  <si>
    <t>Kriminálstratégia</t>
  </si>
  <si>
    <t>Nyomozásirányítás és vezetés</t>
  </si>
  <si>
    <t>Rendészeti értékelő- elemző munka</t>
  </si>
  <si>
    <t>Összehasonlító gyakorlati nyomozástan</t>
  </si>
  <si>
    <t>Nemzetközi bűnügyi együttműködés</t>
  </si>
  <si>
    <t xml:space="preserve">Külföldi a bűnüldözésben </t>
  </si>
  <si>
    <t>Kriminalisztika a tárgyalóteremben</t>
  </si>
  <si>
    <t>Krimináltechnika legújabb eszközei és módszerei</t>
  </si>
  <si>
    <t>A szakértő szerepe a rendészeti munkában</t>
  </si>
  <si>
    <t>A magánnyomozás kriminalisztikai sajátosságai</t>
  </si>
  <si>
    <t>Forenzikus medicina</t>
  </si>
  <si>
    <t>Kriminalisztikai fegyvertan és sebbalisztika</t>
  </si>
  <si>
    <t>Fedett nyomozó alkalmazása a bűnüldözésben</t>
  </si>
  <si>
    <t>Alkohol, drogok és egyes mérgezések bűnügyi vonatkozásai</t>
  </si>
  <si>
    <t>Dr. Mátyás Szabolcs</t>
  </si>
  <si>
    <t>Büntető-ejárásjogi Tanszék</t>
  </si>
  <si>
    <t>Dr. Budaházi Árpád</t>
  </si>
  <si>
    <t>Bevándorlási Tanszék</t>
  </si>
  <si>
    <t>Dr. Hautzinger Zoltán</t>
  </si>
  <si>
    <t>Diplomamunka készítés, védés</t>
  </si>
  <si>
    <t>ÉÉ</t>
  </si>
  <si>
    <t>A</t>
  </si>
  <si>
    <t>RKTTM04</t>
  </si>
  <si>
    <t>RKBTM13</t>
  </si>
  <si>
    <t>RKROM03</t>
  </si>
  <si>
    <t>RKBTM14</t>
  </si>
  <si>
    <t>RBSTM13</t>
  </si>
  <si>
    <t>RKPTM04</t>
  </si>
  <si>
    <t xml:space="preserve">Kriminalisztikai írásvizsgálat </t>
  </si>
  <si>
    <t xml:space="preserve">A terrorizmus megelőzése és felderítése </t>
  </si>
  <si>
    <t>Drogproblémák rendészeti kezelése</t>
  </si>
  <si>
    <t>Közlekedéskriminalisztika</t>
  </si>
  <si>
    <t>A bűnüldözés földrajza</t>
  </si>
  <si>
    <t>Kriminálpszichológiai Esettanulmányok</t>
  </si>
  <si>
    <t>KRIMINALISZTIKA MESTERKÉPZÉSI SZAK</t>
  </si>
  <si>
    <t>rész idejű képzésben, levelező munkarend szerint tanuló hallgatók részére</t>
  </si>
  <si>
    <t>RBGVM24</t>
  </si>
  <si>
    <t>RBSTM10</t>
  </si>
  <si>
    <t>RBÜEM03</t>
  </si>
  <si>
    <t>RBSTM11</t>
  </si>
  <si>
    <t>RBSTM12</t>
  </si>
  <si>
    <t>Bűnügyi hírszerzés kriminalisztikája</t>
  </si>
  <si>
    <t>A szervezett bűnözéssel szembeni fellépés kriminalisztikai sajátosságai</t>
  </si>
  <si>
    <t>Hazugságvizsgálati módszerek</t>
  </si>
  <si>
    <t>Vagyon-visszaszerzés és kármegtérülés kriminalisztikai kérdései</t>
  </si>
  <si>
    <t>Bizonyításelmélet</t>
  </si>
  <si>
    <t>Büntető-eljárásjogi Tanszék</t>
  </si>
  <si>
    <t xml:space="preserve">Szakmai gyakorlat </t>
  </si>
  <si>
    <t>RENDÉSZETI SZAKIRÁNY</t>
  </si>
  <si>
    <t>RBÜAM02</t>
  </si>
  <si>
    <t>RBÜEM01</t>
  </si>
  <si>
    <t>RJITM01</t>
  </si>
  <si>
    <t>RKTTM03</t>
  </si>
  <si>
    <t>RKMTM07</t>
  </si>
  <si>
    <t>Büntetőjogi ismeretek</t>
  </si>
  <si>
    <t>Büntetőeljárás-jogi ismeretek</t>
  </si>
  <si>
    <t>Közigazgatási jog</t>
  </si>
  <si>
    <t>Krimináltechnikai ismeretek</t>
  </si>
  <si>
    <t>Krimináltaktikai ismeretek</t>
  </si>
  <si>
    <t>ZV</t>
  </si>
  <si>
    <t>Büntetőjogi Tanszék</t>
  </si>
  <si>
    <t>Bünttető-ejárásjogi Tanszék</t>
  </si>
  <si>
    <t>Dr. habil Balla Zoltán</t>
  </si>
  <si>
    <t>POLGÁRI SZAKIRÁNY</t>
  </si>
  <si>
    <t>ELŐTANULMÁNYI REND</t>
  </si>
  <si>
    <t>Kódszám</t>
  </si>
  <si>
    <t>Tanulmányi terület/tantárgy</t>
  </si>
  <si>
    <t>Előtanulmányi kötelezettség</t>
  </si>
  <si>
    <t>Tantárgy</t>
  </si>
  <si>
    <t>prof. Dr.Polt Péter</t>
  </si>
  <si>
    <t>RBGVM25</t>
  </si>
  <si>
    <t>Kiberbiztonság</t>
  </si>
  <si>
    <t>RTOSM02</t>
  </si>
  <si>
    <t>K(Z)</t>
  </si>
  <si>
    <t>Krimináltechnikai Tanszék</t>
  </si>
  <si>
    <t>RINYM03</t>
  </si>
  <si>
    <t>érvényes 2023/2024-es tanévtől felmenő rendszerben.</t>
  </si>
  <si>
    <t>Rendészeti szaknyelvi ismeretek</t>
  </si>
  <si>
    <t>Idegennyelvi és Szaknyelvi Lektorátus</t>
  </si>
  <si>
    <t>Dr. Borszéki Judit</t>
  </si>
  <si>
    <t>Dr. Gyaraki Réka</t>
  </si>
  <si>
    <t>Közbiztonsági Tanszék</t>
  </si>
  <si>
    <t>Dr. Tihanyi Miklós</t>
  </si>
  <si>
    <t>Prof. Dr. Barabás Andrea Tünde</t>
  </si>
  <si>
    <t>Dr. Major Róbert</t>
  </si>
  <si>
    <t>Igazgatásrendészeti és Nemzetközi Rendészeti Tanszék</t>
  </si>
  <si>
    <t>A kihallgatás, a bizonyítási cselekmények és egyes kényszerintézkedések taktikája</t>
  </si>
  <si>
    <t>RKTATM01</t>
  </si>
  <si>
    <t>Dr. Kovács Tamás</t>
  </si>
  <si>
    <t>Krimináltaktikai  és KriminálmetodikaiTanszék</t>
  </si>
  <si>
    <t>Rendészeti Magatartástudományi és Kriminálpszichológiai Tanszék</t>
  </si>
  <si>
    <t>Kriminálpszichológiai esettanulmányok</t>
  </si>
  <si>
    <t>Lohner Klaudia</t>
  </si>
  <si>
    <t>Dr. Bellavics Mária Zsóka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</si>
</sst>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\-??\ _F_t_-;_-@_-"/>
    <numFmt numFmtId="165" formatCode="_-* #,##0\ _F_t_-;\-* #,##0\ _F_t_-;_-* \-??\ _F_t_-;_-@_-"/>
  </numFmts>
  <fonts count="49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name val="Arial CE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rial Narrow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164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4" fillId="17" borderId="7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21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36" fillId="0" borderId="0"/>
    <xf numFmtId="0" fontId="3" fillId="0" borderId="0"/>
    <xf numFmtId="0" fontId="2" fillId="0" borderId="0"/>
    <xf numFmtId="0" fontId="39" fillId="0" borderId="0"/>
    <xf numFmtId="0" fontId="34" fillId="0" borderId="0"/>
    <xf numFmtId="0" fontId="1" fillId="0" borderId="0"/>
    <xf numFmtId="0" fontId="1" fillId="0" borderId="0"/>
    <xf numFmtId="0" fontId="17" fillId="0" borderId="0"/>
  </cellStyleXfs>
  <cellXfs count="459">
    <xf numFmtId="0" fontId="0" fillId="0" borderId="0" xfId="0"/>
    <xf numFmtId="0" fontId="22" fillId="0" borderId="0" xfId="40" applyFont="1" applyAlignment="1">
      <alignment horizontal="left"/>
    </xf>
    <xf numFmtId="0" fontId="17" fillId="0" borderId="0" xfId="40"/>
    <xf numFmtId="0" fontId="27" fillId="4" borderId="12" xfId="40" applyFont="1" applyFill="1" applyBorder="1" applyAlignment="1" applyProtection="1">
      <alignment horizontal="center"/>
    </xf>
    <xf numFmtId="0" fontId="28" fillId="4" borderId="13" xfId="40" applyFont="1" applyFill="1" applyBorder="1" applyProtection="1"/>
    <xf numFmtId="0" fontId="30" fillId="0" borderId="0" xfId="40" applyFont="1"/>
    <xf numFmtId="1" fontId="22" fillId="4" borderId="19" xfId="40" applyNumberFormat="1" applyFont="1" applyFill="1" applyBorder="1" applyAlignment="1" applyProtection="1">
      <alignment horizontal="center"/>
    </xf>
    <xf numFmtId="1" fontId="22" fillId="4" borderId="16" xfId="40" applyNumberFormat="1" applyFont="1" applyFill="1" applyBorder="1" applyAlignment="1" applyProtection="1">
      <alignment horizontal="center"/>
    </xf>
    <xf numFmtId="1" fontId="22" fillId="4" borderId="17" xfId="40" applyNumberFormat="1" applyFont="1" applyFill="1" applyBorder="1" applyAlignment="1" applyProtection="1">
      <alignment horizontal="center"/>
    </xf>
    <xf numFmtId="1" fontId="22" fillId="4" borderId="21" xfId="40" applyNumberFormat="1" applyFont="1" applyFill="1" applyBorder="1" applyAlignment="1" applyProtection="1">
      <alignment horizontal="center" vertical="center" shrinkToFit="1"/>
    </xf>
    <xf numFmtId="0" fontId="28" fillId="4" borderId="23" xfId="40" applyFont="1" applyFill="1" applyBorder="1" applyAlignment="1" applyProtection="1">
      <alignment horizontal="left"/>
    </xf>
    <xf numFmtId="0" fontId="28" fillId="4" borderId="10" xfId="40" applyFont="1" applyFill="1" applyBorder="1" applyProtection="1"/>
    <xf numFmtId="0" fontId="24" fillId="4" borderId="25" xfId="40" applyFont="1" applyFill="1" applyBorder="1" applyAlignment="1" applyProtection="1">
      <alignment horizontal="center"/>
    </xf>
    <xf numFmtId="0" fontId="31" fillId="4" borderId="26" xfId="40" applyFont="1" applyFill="1" applyBorder="1" applyProtection="1"/>
    <xf numFmtId="0" fontId="24" fillId="4" borderId="0" xfId="40" applyFont="1" applyFill="1" applyBorder="1" applyAlignment="1" applyProtection="1">
      <alignment horizontal="center"/>
    </xf>
    <xf numFmtId="0" fontId="31" fillId="4" borderId="19" xfId="40" applyFont="1" applyFill="1" applyBorder="1" applyAlignment="1" applyProtection="1">
      <alignment horizontal="center"/>
    </xf>
    <xf numFmtId="1" fontId="22" fillId="4" borderId="35" xfId="40" applyNumberFormat="1" applyFont="1" applyFill="1" applyBorder="1" applyAlignment="1" applyProtection="1">
      <alignment horizontal="center"/>
    </xf>
    <xf numFmtId="0" fontId="31" fillId="4" borderId="34" xfId="40" applyFont="1" applyFill="1" applyBorder="1" applyAlignment="1" applyProtection="1">
      <alignment horizontal="center"/>
    </xf>
    <xf numFmtId="0" fontId="22" fillId="4" borderId="36" xfId="40" applyFont="1" applyFill="1" applyBorder="1" applyAlignment="1" applyProtection="1">
      <alignment horizontal="left" vertical="center" wrapText="1"/>
    </xf>
    <xf numFmtId="0" fontId="22" fillId="4" borderId="37" xfId="40" applyFont="1" applyFill="1" applyBorder="1" applyAlignment="1" applyProtection="1">
      <alignment horizontal="center"/>
    </xf>
    <xf numFmtId="0" fontId="24" fillId="4" borderId="38" xfId="40" applyFont="1" applyFill="1" applyBorder="1" applyAlignment="1" applyProtection="1">
      <alignment horizontal="center"/>
    </xf>
    <xf numFmtId="1" fontId="24" fillId="4" borderId="37" xfId="40" applyNumberFormat="1" applyFont="1" applyFill="1" applyBorder="1" applyAlignment="1" applyProtection="1">
      <alignment horizontal="center"/>
    </xf>
    <xf numFmtId="0" fontId="32" fillId="24" borderId="36" xfId="40" applyFont="1" applyFill="1" applyBorder="1" applyAlignment="1" applyProtection="1">
      <alignment horizontal="left" vertical="center" wrapText="1"/>
    </xf>
    <xf numFmtId="0" fontId="32" fillId="24" borderId="37" xfId="40" applyFont="1" applyFill="1" applyBorder="1" applyAlignment="1" applyProtection="1">
      <alignment horizontal="center"/>
    </xf>
    <xf numFmtId="0" fontId="33" fillId="0" borderId="0" xfId="40" applyFont="1"/>
    <xf numFmtId="0" fontId="17" fillId="0" borderId="0" xfId="40" applyBorder="1"/>
    <xf numFmtId="0" fontId="31" fillId="4" borderId="47" xfId="40" applyFont="1" applyFill="1" applyBorder="1" applyAlignment="1" applyProtection="1">
      <alignment horizontal="center"/>
    </xf>
    <xf numFmtId="0" fontId="22" fillId="4" borderId="47" xfId="40" applyFont="1" applyFill="1" applyBorder="1" applyProtection="1"/>
    <xf numFmtId="0" fontId="22" fillId="4" borderId="16" xfId="40" applyFont="1" applyFill="1" applyBorder="1" applyAlignment="1" applyProtection="1">
      <alignment horizontal="center"/>
    </xf>
    <xf numFmtId="0" fontId="22" fillId="4" borderId="19" xfId="40" applyFont="1" applyFill="1" applyBorder="1" applyProtection="1"/>
    <xf numFmtId="1" fontId="22" fillId="4" borderId="22" xfId="40" applyNumberFormat="1" applyFont="1" applyFill="1" applyBorder="1" applyAlignment="1" applyProtection="1">
      <alignment horizontal="center"/>
    </xf>
    <xf numFmtId="1" fontId="22" fillId="4" borderId="51" xfId="40" applyNumberFormat="1" applyFont="1" applyFill="1" applyBorder="1" applyAlignment="1" applyProtection="1">
      <alignment horizontal="center"/>
    </xf>
    <xf numFmtId="1" fontId="22" fillId="4" borderId="18" xfId="40" applyNumberFormat="1" applyFont="1" applyFill="1" applyBorder="1" applyAlignment="1" applyProtection="1">
      <alignment horizontal="center"/>
    </xf>
    <xf numFmtId="1" fontId="22" fillId="4" borderId="52" xfId="40" applyNumberFormat="1" applyFont="1" applyFill="1" applyBorder="1" applyAlignment="1" applyProtection="1">
      <alignment horizontal="center"/>
    </xf>
    <xf numFmtId="0" fontId="22" fillId="4" borderId="16" xfId="40" applyFont="1" applyFill="1" applyBorder="1" applyAlignment="1" applyProtection="1">
      <alignment horizontal="left"/>
    </xf>
    <xf numFmtId="0" fontId="29" fillId="4" borderId="19" xfId="40" applyFont="1" applyFill="1" applyBorder="1" applyProtection="1"/>
    <xf numFmtId="0" fontId="22" fillId="4" borderId="33" xfId="40" applyFont="1" applyFill="1" applyBorder="1" applyAlignment="1" applyProtection="1">
      <alignment horizontal="left"/>
    </xf>
    <xf numFmtId="0" fontId="22" fillId="4" borderId="34" xfId="40" applyFont="1" applyFill="1" applyBorder="1" applyProtection="1"/>
    <xf numFmtId="1" fontId="22" fillId="4" borderId="53" xfId="40" applyNumberFormat="1" applyFont="1" applyFill="1" applyBorder="1" applyAlignment="1" applyProtection="1">
      <alignment horizontal="center"/>
    </xf>
    <xf numFmtId="1" fontId="22" fillId="4" borderId="29" xfId="40" applyNumberFormat="1" applyFont="1" applyFill="1" applyBorder="1" applyAlignment="1" applyProtection="1">
      <alignment horizontal="center"/>
    </xf>
    <xf numFmtId="0" fontId="22" fillId="4" borderId="54" xfId="40" applyFont="1" applyFill="1" applyBorder="1" applyAlignment="1" applyProtection="1">
      <alignment horizontal="left"/>
    </xf>
    <xf numFmtId="1" fontId="22" fillId="4" borderId="48" xfId="40" applyNumberFormat="1" applyFont="1" applyFill="1" applyBorder="1" applyAlignment="1" applyProtection="1">
      <alignment horizontal="center"/>
    </xf>
    <xf numFmtId="1" fontId="22" fillId="4" borderId="55" xfId="40" applyNumberFormat="1" applyFont="1" applyFill="1" applyBorder="1" applyAlignment="1" applyProtection="1">
      <alignment horizontal="center"/>
    </xf>
    <xf numFmtId="1" fontId="22" fillId="4" borderId="56" xfId="40" applyNumberFormat="1" applyFont="1" applyFill="1" applyBorder="1" applyAlignment="1" applyProtection="1">
      <alignment horizontal="center"/>
    </xf>
    <xf numFmtId="1" fontId="22" fillId="4" borderId="57" xfId="40" applyNumberFormat="1" applyFont="1" applyFill="1" applyBorder="1" applyAlignment="1" applyProtection="1">
      <alignment horizontal="center"/>
    </xf>
    <xf numFmtId="1" fontId="22" fillId="4" borderId="58" xfId="40" applyNumberFormat="1" applyFont="1" applyFill="1" applyBorder="1" applyAlignment="1" applyProtection="1">
      <alignment horizontal="center"/>
    </xf>
    <xf numFmtId="0" fontId="22" fillId="0" borderId="0" xfId="40" applyFont="1" applyFill="1" applyBorder="1" applyAlignment="1">
      <alignment horizontal="left"/>
    </xf>
    <xf numFmtId="0" fontId="29" fillId="0" borderId="0" xfId="40" applyFont="1" applyFill="1" applyBorder="1"/>
    <xf numFmtId="0" fontId="22" fillId="0" borderId="0" xfId="40" applyFont="1" applyFill="1" applyAlignment="1">
      <alignment horizontal="left"/>
    </xf>
    <xf numFmtId="0" fontId="22" fillId="0" borderId="75" xfId="40" applyFont="1" applyFill="1" applyBorder="1" applyAlignment="1" applyProtection="1">
      <alignment horizontal="center" vertical="center"/>
      <protection locked="0"/>
    </xf>
    <xf numFmtId="0" fontId="22" fillId="25" borderId="76" xfId="40" applyFont="1" applyFill="1" applyBorder="1" applyAlignment="1" applyProtection="1">
      <alignment horizontal="center"/>
    </xf>
    <xf numFmtId="0" fontId="22" fillId="25" borderId="78" xfId="40" applyFont="1" applyFill="1" applyBorder="1" applyAlignment="1" applyProtection="1">
      <alignment horizontal="center"/>
    </xf>
    <xf numFmtId="0" fontId="22" fillId="0" borderId="81" xfId="40" applyFont="1" applyFill="1" applyBorder="1" applyAlignment="1" applyProtection="1">
      <protection locked="0"/>
    </xf>
    <xf numFmtId="0" fontId="22" fillId="0" borderId="17" xfId="39" applyNumberFormat="1" applyFont="1" applyBorder="1" applyAlignment="1" applyProtection="1">
      <alignment horizontal="center"/>
      <protection locked="0"/>
    </xf>
    <xf numFmtId="0" fontId="22" fillId="0" borderId="20" xfId="39" applyNumberFormat="1" applyFont="1" applyBorder="1" applyAlignment="1" applyProtection="1">
      <alignment horizontal="center"/>
      <protection locked="0"/>
    </xf>
    <xf numFmtId="0" fontId="22" fillId="0" borderId="51" xfId="39" applyNumberFormat="1" applyFont="1" applyBorder="1" applyAlignment="1" applyProtection="1">
      <alignment horizontal="center"/>
      <protection locked="0"/>
    </xf>
    <xf numFmtId="0" fontId="22" fillId="0" borderId="61" xfId="39" applyNumberFormat="1" applyFont="1" applyBorder="1" applyAlignment="1" applyProtection="1">
      <alignment horizontal="center"/>
      <protection locked="0"/>
    </xf>
    <xf numFmtId="0" fontId="31" fillId="25" borderId="78" xfId="40" applyFont="1" applyFill="1" applyBorder="1" applyAlignment="1" applyProtection="1">
      <alignment horizontal="center"/>
    </xf>
    <xf numFmtId="0" fontId="31" fillId="25" borderId="83" xfId="40" applyFont="1" applyFill="1" applyBorder="1" applyAlignment="1" applyProtection="1">
      <alignment horizontal="center"/>
    </xf>
    <xf numFmtId="0" fontId="35" fillId="0" borderId="0" xfId="40" applyFont="1"/>
    <xf numFmtId="1" fontId="22" fillId="0" borderId="82" xfId="40" applyNumberFormat="1" applyFont="1" applyFill="1" applyBorder="1" applyAlignment="1" applyProtection="1">
      <alignment horizontal="center"/>
      <protection locked="0"/>
    </xf>
    <xf numFmtId="0" fontId="22" fillId="4" borderId="44" xfId="40" applyFont="1" applyFill="1" applyBorder="1" applyProtection="1"/>
    <xf numFmtId="0" fontId="22" fillId="4" borderId="45" xfId="40" applyFont="1" applyFill="1" applyBorder="1" applyProtection="1"/>
    <xf numFmtId="0" fontId="22" fillId="4" borderId="46" xfId="40" applyFont="1" applyFill="1" applyBorder="1" applyProtection="1"/>
    <xf numFmtId="0" fontId="24" fillId="4" borderId="11" xfId="40" applyFont="1" applyFill="1" applyBorder="1" applyAlignment="1" applyProtection="1">
      <alignment horizontal="center" textRotation="90" wrapText="1"/>
    </xf>
    <xf numFmtId="0" fontId="24" fillId="4" borderId="10" xfId="40" applyFont="1" applyFill="1" applyBorder="1" applyAlignment="1" applyProtection="1">
      <alignment horizontal="center" textRotation="90"/>
    </xf>
    <xf numFmtId="0" fontId="24" fillId="4" borderId="10" xfId="40" applyFont="1" applyFill="1" applyBorder="1" applyAlignment="1" applyProtection="1">
      <alignment horizontal="center" textRotation="90" wrapText="1"/>
    </xf>
    <xf numFmtId="0" fontId="22" fillId="4" borderId="12" xfId="40" applyFont="1" applyFill="1" applyBorder="1" applyProtection="1"/>
    <xf numFmtId="0" fontId="22" fillId="4" borderId="15" xfId="40" applyFont="1" applyFill="1" applyBorder="1" applyProtection="1"/>
    <xf numFmtId="1" fontId="24" fillId="4" borderId="11" xfId="40" applyNumberFormat="1" applyFont="1" applyFill="1" applyBorder="1" applyAlignment="1" applyProtection="1">
      <alignment horizontal="center"/>
    </xf>
    <xf numFmtId="0" fontId="22" fillId="4" borderId="31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1" fontId="24" fillId="4" borderId="40" xfId="40" applyNumberFormat="1" applyFont="1" applyFill="1" applyBorder="1" applyAlignment="1" applyProtection="1">
      <alignment horizontal="center"/>
    </xf>
    <xf numFmtId="1" fontId="22" fillId="4" borderId="37" xfId="40" applyNumberFormat="1" applyFont="1" applyFill="1" applyBorder="1" applyAlignment="1" applyProtection="1">
      <alignment horizontal="center"/>
    </xf>
    <xf numFmtId="1" fontId="24" fillId="4" borderId="36" xfId="40" applyNumberFormat="1" applyFont="1" applyFill="1" applyBorder="1" applyAlignment="1" applyProtection="1">
      <alignment horizontal="center"/>
    </xf>
    <xf numFmtId="0" fontId="22" fillId="4" borderId="28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42" xfId="40" applyFont="1" applyFill="1" applyBorder="1" applyProtection="1"/>
    <xf numFmtId="0" fontId="22" fillId="4" borderId="43" xfId="40" applyFont="1" applyFill="1" applyBorder="1" applyProtection="1"/>
    <xf numFmtId="0" fontId="22" fillId="0" borderId="82" xfId="40" applyFont="1" applyFill="1" applyBorder="1" applyAlignment="1" applyProtection="1">
      <alignment horizontal="center"/>
      <protection locked="0"/>
    </xf>
    <xf numFmtId="0" fontId="22" fillId="4" borderId="49" xfId="40" applyFont="1" applyFill="1" applyBorder="1" applyProtection="1"/>
    <xf numFmtId="0" fontId="22" fillId="4" borderId="50" xfId="40" applyFont="1" applyFill="1" applyBorder="1" applyProtection="1"/>
    <xf numFmtId="1" fontId="22" fillId="4" borderId="21" xfId="40" applyNumberFormat="1" applyFont="1" applyFill="1" applyBorder="1" applyProtection="1"/>
    <xf numFmtId="0" fontId="22" fillId="4" borderId="22" xfId="40" applyFont="1" applyFill="1" applyBorder="1" applyProtection="1"/>
    <xf numFmtId="0" fontId="22" fillId="4" borderId="51" xfId="40" applyFont="1" applyFill="1" applyBorder="1" applyProtection="1"/>
    <xf numFmtId="0" fontId="22" fillId="4" borderId="17" xfId="40" applyFont="1" applyFill="1" applyBorder="1" applyProtection="1"/>
    <xf numFmtId="0" fontId="22" fillId="4" borderId="52" xfId="40" applyFont="1" applyFill="1" applyBorder="1" applyProtection="1"/>
    <xf numFmtId="1" fontId="22" fillId="4" borderId="59" xfId="40" applyNumberFormat="1" applyFont="1" applyFill="1" applyBorder="1" applyProtection="1"/>
    <xf numFmtId="0" fontId="22" fillId="0" borderId="0" xfId="40" applyFont="1" applyBorder="1"/>
    <xf numFmtId="0" fontId="22" fillId="0" borderId="0" xfId="40" applyFont="1"/>
    <xf numFmtId="0" fontId="17" fillId="0" borderId="0" xfId="40" applyFont="1" applyFill="1" applyBorder="1"/>
    <xf numFmtId="0" fontId="17" fillId="0" borderId="0" xfId="40" applyFont="1" applyFill="1"/>
    <xf numFmtId="0" fontId="17" fillId="0" borderId="0" xfId="40" applyFont="1"/>
    <xf numFmtId="0" fontId="22" fillId="0" borderId="80" xfId="45" applyFont="1" applyFill="1" applyBorder="1" applyAlignment="1" applyProtection="1">
      <alignment horizontal="center" vertical="center"/>
      <protection locked="0"/>
    </xf>
    <xf numFmtId="0" fontId="22" fillId="0" borderId="79" xfId="45" applyFont="1" applyBorder="1" applyProtection="1">
      <protection locked="0"/>
    </xf>
    <xf numFmtId="1" fontId="24" fillId="4" borderId="60" xfId="40" applyNumberFormat="1" applyFont="1" applyFill="1" applyBorder="1" applyAlignment="1" applyProtection="1">
      <alignment horizontal="center"/>
    </xf>
    <xf numFmtId="0" fontId="24" fillId="4" borderId="10" xfId="40" applyFont="1" applyFill="1" applyBorder="1" applyAlignment="1" applyProtection="1">
      <alignment horizontal="center" textRotation="90"/>
    </xf>
    <xf numFmtId="0" fontId="26" fillId="4" borderId="72" xfId="40" applyFont="1" applyFill="1" applyBorder="1" applyAlignment="1" applyProtection="1">
      <alignment horizontal="center" vertical="center"/>
    </xf>
    <xf numFmtId="0" fontId="25" fillId="4" borderId="0" xfId="40" applyFont="1" applyFill="1" applyBorder="1" applyAlignment="1" applyProtection="1">
      <alignment horizontal="center"/>
    </xf>
    <xf numFmtId="0" fontId="22" fillId="0" borderId="17" xfId="39" applyNumberFormat="1" applyFont="1" applyFill="1" applyBorder="1" applyAlignment="1" applyProtection="1">
      <alignment horizontal="center"/>
      <protection locked="0"/>
    </xf>
    <xf numFmtId="0" fontId="22" fillId="0" borderId="51" xfId="39" applyNumberFormat="1" applyFont="1" applyFill="1" applyBorder="1" applyAlignment="1" applyProtection="1">
      <alignment horizontal="center"/>
      <protection locked="0"/>
    </xf>
    <xf numFmtId="0" fontId="22" fillId="0" borderId="15" xfId="0" applyFont="1" applyFill="1" applyBorder="1" applyAlignment="1" applyProtection="1">
      <alignment horizontal="left" vertical="center" wrapText="1"/>
      <protection locked="0"/>
    </xf>
    <xf numFmtId="0" fontId="22" fillId="0" borderId="91" xfId="45" applyFont="1" applyFill="1" applyBorder="1" applyAlignment="1" applyProtection="1">
      <alignment horizontal="center" vertical="center"/>
      <protection locked="0"/>
    </xf>
    <xf numFmtId="0" fontId="22" fillId="4" borderId="15" xfId="0" applyFont="1" applyFill="1" applyBorder="1" applyAlignment="1" applyProtection="1">
      <alignment horizontal="center" vertical="center" wrapText="1"/>
    </xf>
    <xf numFmtId="0" fontId="25" fillId="4" borderId="39" xfId="40" applyFont="1" applyFill="1" applyBorder="1" applyAlignment="1" applyProtection="1">
      <alignment horizontal="center"/>
    </xf>
    <xf numFmtId="0" fontId="24" fillId="4" borderId="36" xfId="40" applyFont="1" applyFill="1" applyBorder="1" applyAlignment="1" applyProtection="1">
      <alignment horizontal="center"/>
    </xf>
    <xf numFmtId="0" fontId="22" fillId="4" borderId="148" xfId="40" applyFont="1" applyFill="1" applyBorder="1" applyProtection="1"/>
    <xf numFmtId="0" fontId="22" fillId="4" borderId="149" xfId="40" applyFont="1" applyFill="1" applyBorder="1" applyProtection="1"/>
    <xf numFmtId="0" fontId="17" fillId="0" borderId="78" xfId="40" applyBorder="1"/>
    <xf numFmtId="0" fontId="17" fillId="28" borderId="78" xfId="40" applyFill="1" applyBorder="1"/>
    <xf numFmtId="0" fontId="24" fillId="4" borderId="10" xfId="40" applyFont="1" applyFill="1" applyBorder="1" applyAlignment="1" applyProtection="1">
      <alignment horizontal="center" textRotation="90"/>
    </xf>
    <xf numFmtId="0" fontId="26" fillId="4" borderId="151" xfId="40" applyFont="1" applyFill="1" applyBorder="1" applyAlignment="1" applyProtection="1">
      <alignment horizontal="center"/>
    </xf>
    <xf numFmtId="1" fontId="24" fillId="4" borderId="39" xfId="40" applyNumberFormat="1" applyFont="1" applyFill="1" applyBorder="1" applyAlignment="1" applyProtection="1">
      <alignment horizontal="center"/>
    </xf>
    <xf numFmtId="0" fontId="24" fillId="4" borderId="24" xfId="40" applyFont="1" applyFill="1" applyBorder="1" applyAlignment="1" applyProtection="1">
      <alignment horizontal="center"/>
    </xf>
    <xf numFmtId="0" fontId="24" fillId="4" borderId="30" xfId="40" applyFont="1" applyFill="1" applyBorder="1" applyAlignment="1" applyProtection="1">
      <alignment horizontal="center"/>
    </xf>
    <xf numFmtId="0" fontId="17" fillId="0" borderId="76" xfId="40" applyBorder="1"/>
    <xf numFmtId="0" fontId="17" fillId="28" borderId="76" xfId="40" applyFill="1" applyBorder="1"/>
    <xf numFmtId="0" fontId="27" fillId="25" borderId="153" xfId="45" applyFont="1" applyFill="1" applyBorder="1" applyAlignment="1" applyProtection="1">
      <alignment horizontal="center"/>
    </xf>
    <xf numFmtId="0" fontId="27" fillId="4" borderId="63" xfId="40" applyFont="1" applyFill="1" applyBorder="1" applyAlignment="1" applyProtection="1">
      <alignment horizontal="center"/>
    </xf>
    <xf numFmtId="0" fontId="22" fillId="4" borderId="13" xfId="40" applyFont="1" applyFill="1" applyBorder="1" applyProtection="1"/>
    <xf numFmtId="0" fontId="22" fillId="4" borderId="154" xfId="40" applyFont="1" applyFill="1" applyBorder="1" applyProtection="1"/>
    <xf numFmtId="1" fontId="24" fillId="4" borderId="155" xfId="40" applyNumberFormat="1" applyFont="1" applyFill="1" applyBorder="1" applyAlignment="1" applyProtection="1">
      <alignment horizontal="center"/>
    </xf>
    <xf numFmtId="0" fontId="22" fillId="4" borderId="156" xfId="0" applyFont="1" applyFill="1" applyBorder="1" applyAlignment="1">
      <alignment horizontal="center" vertical="center" wrapText="1"/>
    </xf>
    <xf numFmtId="0" fontId="26" fillId="29" borderId="39" xfId="40" applyFont="1" applyFill="1" applyBorder="1" applyAlignment="1" applyProtection="1">
      <alignment horizontal="center" vertical="center"/>
    </xf>
    <xf numFmtId="1" fontId="24" fillId="29" borderId="37" xfId="0" applyNumberFormat="1" applyFont="1" applyFill="1" applyBorder="1" applyAlignment="1">
      <alignment horizontal="center" vertical="center"/>
    </xf>
    <xf numFmtId="0" fontId="24" fillId="30" borderId="30" xfId="40" applyFont="1" applyFill="1" applyBorder="1" applyAlignment="1" applyProtection="1">
      <alignment horizontal="center" vertical="center"/>
    </xf>
    <xf numFmtId="1" fontId="24" fillId="29" borderId="60" xfId="0" applyNumberFormat="1" applyFont="1" applyFill="1" applyBorder="1" applyAlignment="1">
      <alignment horizontal="center" vertical="center"/>
    </xf>
    <xf numFmtId="0" fontId="22" fillId="0" borderId="159" xfId="39" applyNumberFormat="1" applyFont="1" applyFill="1" applyBorder="1" applyAlignment="1" applyProtection="1">
      <alignment horizontal="center"/>
      <protection locked="0"/>
    </xf>
    <xf numFmtId="0" fontId="46" fillId="0" borderId="17" xfId="39" applyNumberFormat="1" applyFont="1" applyFill="1" applyBorder="1" applyAlignment="1" applyProtection="1">
      <alignment horizontal="center"/>
      <protection locked="0"/>
    </xf>
    <xf numFmtId="0" fontId="46" fillId="0" borderId="159" xfId="39" applyNumberFormat="1" applyFont="1" applyFill="1" applyBorder="1" applyAlignment="1" applyProtection="1">
      <alignment horizontal="center"/>
      <protection locked="0"/>
    </xf>
    <xf numFmtId="1" fontId="46" fillId="4" borderId="19" xfId="40" applyNumberFormat="1" applyFont="1" applyFill="1" applyBorder="1" applyAlignment="1" applyProtection="1">
      <alignment horizontal="center"/>
    </xf>
    <xf numFmtId="0" fontId="46" fillId="0" borderId="51" xfId="39" applyNumberFormat="1" applyFont="1" applyFill="1" applyBorder="1" applyAlignment="1" applyProtection="1">
      <alignment horizontal="center"/>
      <protection locked="0"/>
    </xf>
    <xf numFmtId="0" fontId="46" fillId="0" borderId="17" xfId="39" applyNumberFormat="1" applyFont="1" applyBorder="1" applyAlignment="1" applyProtection="1">
      <alignment horizontal="center"/>
      <protection locked="0"/>
    </xf>
    <xf numFmtId="0" fontId="45" fillId="0" borderId="165" xfId="0" applyFont="1" applyBorder="1"/>
    <xf numFmtId="0" fontId="22" fillId="0" borderId="78" xfId="40" applyFont="1" applyFill="1" applyBorder="1" applyAlignment="1" applyProtection="1">
      <alignment horizontal="left" vertical="center"/>
      <protection locked="0"/>
    </xf>
    <xf numFmtId="0" fontId="46" fillId="0" borderId="61" xfId="39" applyNumberFormat="1" applyFont="1" applyBorder="1" applyAlignment="1" applyProtection="1">
      <alignment horizontal="center"/>
      <protection locked="0"/>
    </xf>
    <xf numFmtId="0" fontId="46" fillId="0" borderId="20" xfId="39" applyNumberFormat="1" applyFont="1" applyBorder="1" applyAlignment="1" applyProtection="1">
      <alignment horizontal="center"/>
      <protection locked="0"/>
    </xf>
    <xf numFmtId="1" fontId="22" fillId="4" borderId="19" xfId="40" applyNumberFormat="1" applyFont="1" applyFill="1" applyBorder="1" applyAlignment="1" applyProtection="1">
      <alignment horizontal="center"/>
    </xf>
    <xf numFmtId="1" fontId="22" fillId="4" borderId="16" xfId="40" applyNumberFormat="1" applyFont="1" applyFill="1" applyBorder="1" applyAlignment="1" applyProtection="1">
      <alignment horizontal="center"/>
    </xf>
    <xf numFmtId="1" fontId="22" fillId="4" borderId="17" xfId="40" applyNumberFormat="1" applyFont="1" applyFill="1" applyBorder="1" applyAlignment="1" applyProtection="1">
      <alignment horizontal="center"/>
    </xf>
    <xf numFmtId="1" fontId="22" fillId="4" borderId="21" xfId="40" applyNumberFormat="1" applyFont="1" applyFill="1" applyBorder="1" applyAlignment="1" applyProtection="1">
      <alignment horizontal="center" vertical="center" shrinkToFit="1"/>
    </xf>
    <xf numFmtId="0" fontId="28" fillId="4" borderId="10" xfId="40" applyFont="1" applyFill="1" applyBorder="1" applyProtection="1"/>
    <xf numFmtId="1" fontId="22" fillId="4" borderId="35" xfId="40" applyNumberFormat="1" applyFont="1" applyFill="1" applyBorder="1" applyAlignment="1" applyProtection="1">
      <alignment horizontal="center"/>
    </xf>
    <xf numFmtId="0" fontId="31" fillId="4" borderId="47" xfId="40" applyFont="1" applyFill="1" applyBorder="1" applyAlignment="1" applyProtection="1">
      <alignment horizontal="center"/>
    </xf>
    <xf numFmtId="0" fontId="22" fillId="4" borderId="47" xfId="40" applyFont="1" applyFill="1" applyBorder="1" applyProtection="1"/>
    <xf numFmtId="0" fontId="22" fillId="4" borderId="19" xfId="40" applyFont="1" applyFill="1" applyBorder="1" applyProtection="1"/>
    <xf numFmtId="1" fontId="22" fillId="4" borderId="22" xfId="40" applyNumberFormat="1" applyFont="1" applyFill="1" applyBorder="1" applyAlignment="1" applyProtection="1">
      <alignment horizontal="center"/>
    </xf>
    <xf numFmtId="1" fontId="22" fillId="4" borderId="51" xfId="40" applyNumberFormat="1" applyFont="1" applyFill="1" applyBorder="1" applyAlignment="1" applyProtection="1">
      <alignment horizontal="center"/>
    </xf>
    <xf numFmtId="1" fontId="22" fillId="4" borderId="18" xfId="40" applyNumberFormat="1" applyFont="1" applyFill="1" applyBorder="1" applyAlignment="1" applyProtection="1">
      <alignment horizontal="center"/>
    </xf>
    <xf numFmtId="1" fontId="22" fillId="4" borderId="52" xfId="40" applyNumberFormat="1" applyFont="1" applyFill="1" applyBorder="1" applyAlignment="1" applyProtection="1">
      <alignment horizontal="center"/>
    </xf>
    <xf numFmtId="1" fontId="22" fillId="4" borderId="53" xfId="40" applyNumberFormat="1" applyFont="1" applyFill="1" applyBorder="1" applyAlignment="1" applyProtection="1">
      <alignment horizontal="center"/>
    </xf>
    <xf numFmtId="1" fontId="22" fillId="4" borderId="29" xfId="40" applyNumberFormat="1" applyFont="1" applyFill="1" applyBorder="1" applyAlignment="1" applyProtection="1">
      <alignment horizontal="center"/>
    </xf>
    <xf numFmtId="0" fontId="22" fillId="4" borderId="54" xfId="40" applyFont="1" applyFill="1" applyBorder="1" applyAlignment="1" applyProtection="1">
      <alignment horizontal="left"/>
    </xf>
    <xf numFmtId="1" fontId="22" fillId="4" borderId="48" xfId="40" applyNumberFormat="1" applyFont="1" applyFill="1" applyBorder="1" applyAlignment="1" applyProtection="1">
      <alignment horizontal="center"/>
    </xf>
    <xf numFmtId="1" fontId="22" fillId="4" borderId="55" xfId="40" applyNumberFormat="1" applyFont="1" applyFill="1" applyBorder="1" applyAlignment="1" applyProtection="1">
      <alignment horizontal="center"/>
    </xf>
    <xf numFmtId="1" fontId="22" fillId="4" borderId="56" xfId="40" applyNumberFormat="1" applyFont="1" applyFill="1" applyBorder="1" applyAlignment="1" applyProtection="1">
      <alignment horizontal="center"/>
    </xf>
    <xf numFmtId="1" fontId="22" fillId="4" borderId="57" xfId="40" applyNumberFormat="1" applyFont="1" applyFill="1" applyBorder="1" applyAlignment="1" applyProtection="1">
      <alignment horizontal="center"/>
    </xf>
    <xf numFmtId="1" fontId="22" fillId="4" borderId="58" xfId="40" applyNumberFormat="1" applyFont="1" applyFill="1" applyBorder="1" applyAlignment="1" applyProtection="1">
      <alignment horizontal="center"/>
    </xf>
    <xf numFmtId="0" fontId="22" fillId="0" borderId="27" xfId="40" applyFont="1" applyFill="1" applyBorder="1" applyAlignment="1" applyProtection="1">
      <alignment horizontal="center"/>
      <protection locked="0"/>
    </xf>
    <xf numFmtId="0" fontId="22" fillId="0" borderId="75" xfId="40" applyFont="1" applyFill="1" applyBorder="1" applyAlignment="1" applyProtection="1">
      <alignment horizontal="center" vertical="center"/>
      <protection locked="0"/>
    </xf>
    <xf numFmtId="0" fontId="22" fillId="25" borderId="76" xfId="40" applyFont="1" applyFill="1" applyBorder="1" applyAlignment="1" applyProtection="1">
      <alignment horizontal="center"/>
    </xf>
    <xf numFmtId="0" fontId="22" fillId="0" borderId="79" xfId="40" applyFont="1" applyFill="1" applyBorder="1" applyAlignment="1" applyProtection="1">
      <protection locked="0"/>
    </xf>
    <xf numFmtId="0" fontId="22" fillId="25" borderId="78" xfId="40" applyFont="1" applyFill="1" applyBorder="1" applyAlignment="1" applyProtection="1">
      <alignment horizontal="center"/>
    </xf>
    <xf numFmtId="0" fontId="22" fillId="0" borderId="80" xfId="40" applyFont="1" applyFill="1" applyBorder="1" applyAlignment="1" applyProtection="1">
      <alignment horizontal="center" vertical="center"/>
      <protection locked="0"/>
    </xf>
    <xf numFmtId="0" fontId="22" fillId="0" borderId="17" xfId="39" applyNumberFormat="1" applyFont="1" applyBorder="1" applyAlignment="1" applyProtection="1">
      <alignment horizontal="center"/>
      <protection locked="0"/>
    </xf>
    <xf numFmtId="0" fontId="22" fillId="0" borderId="20" xfId="39" applyNumberFormat="1" applyFont="1" applyBorder="1" applyAlignment="1" applyProtection="1">
      <alignment horizontal="center"/>
      <protection locked="0"/>
    </xf>
    <xf numFmtId="0" fontId="22" fillId="0" borderId="51" xfId="39" applyNumberFormat="1" applyFont="1" applyBorder="1" applyAlignment="1" applyProtection="1">
      <alignment horizontal="center"/>
      <protection locked="0"/>
    </xf>
    <xf numFmtId="0" fontId="22" fillId="0" borderId="61" xfId="39" applyNumberFormat="1" applyFont="1" applyBorder="1" applyAlignment="1" applyProtection="1">
      <alignment horizontal="center"/>
      <protection locked="0"/>
    </xf>
    <xf numFmtId="0" fontId="22" fillId="4" borderId="19" xfId="40" applyFont="1" applyFill="1" applyBorder="1" applyAlignment="1" applyProtection="1">
      <alignment horizontal="center"/>
    </xf>
    <xf numFmtId="1" fontId="22" fillId="0" borderId="34" xfId="40" applyNumberFormat="1" applyFont="1" applyFill="1" applyBorder="1" applyAlignment="1" applyProtection="1">
      <alignment horizontal="center"/>
      <protection locked="0"/>
    </xf>
    <xf numFmtId="0" fontId="22" fillId="0" borderId="34" xfId="40" applyFont="1" applyFill="1" applyBorder="1" applyAlignment="1" applyProtection="1">
      <alignment horizontal="center"/>
      <protection locked="0"/>
    </xf>
    <xf numFmtId="0" fontId="22" fillId="4" borderId="34" xfId="40" applyFont="1" applyFill="1" applyBorder="1" applyAlignment="1" applyProtection="1">
      <alignment horizontal="center"/>
    </xf>
    <xf numFmtId="1" fontId="22" fillId="4" borderId="21" xfId="40" applyNumberFormat="1" applyFont="1" applyFill="1" applyBorder="1" applyProtection="1"/>
    <xf numFmtId="0" fontId="22" fillId="4" borderId="22" xfId="40" applyFont="1" applyFill="1" applyBorder="1" applyProtection="1"/>
    <xf numFmtId="0" fontId="22" fillId="4" borderId="51" xfId="40" applyFont="1" applyFill="1" applyBorder="1" applyProtection="1"/>
    <xf numFmtId="0" fontId="22" fillId="4" borderId="17" xfId="40" applyFont="1" applyFill="1" applyBorder="1" applyProtection="1"/>
    <xf numFmtId="0" fontId="22" fillId="4" borderId="52" xfId="40" applyFont="1" applyFill="1" applyBorder="1" applyProtection="1"/>
    <xf numFmtId="0" fontId="17" fillId="0" borderId="0" xfId="40" applyFont="1"/>
    <xf numFmtId="0" fontId="22" fillId="0" borderId="80" xfId="45" applyFont="1" applyFill="1" applyBorder="1" applyAlignment="1" applyProtection="1">
      <alignment horizontal="center" vertical="center"/>
      <protection locked="0"/>
    </xf>
    <xf numFmtId="0" fontId="31" fillId="25" borderId="78" xfId="45" applyFont="1" applyFill="1" applyBorder="1" applyAlignment="1" applyProtection="1">
      <alignment horizontal="center"/>
    </xf>
    <xf numFmtId="0" fontId="22" fillId="0" borderId="17" xfId="39" applyNumberFormat="1" applyFont="1" applyFill="1" applyBorder="1" applyAlignment="1" applyProtection="1">
      <alignment horizontal="center"/>
      <protection locked="0"/>
    </xf>
    <xf numFmtId="0" fontId="22" fillId="0" borderId="51" xfId="39" applyNumberFormat="1" applyFont="1" applyFill="1" applyBorder="1" applyAlignment="1" applyProtection="1">
      <alignment horizontal="center"/>
      <protection locked="0"/>
    </xf>
    <xf numFmtId="0" fontId="22" fillId="4" borderId="15" xfId="0" applyFont="1" applyFill="1" applyBorder="1" applyAlignment="1" applyProtection="1">
      <alignment horizontal="center" vertical="center" wrapText="1"/>
    </xf>
    <xf numFmtId="0" fontId="36" fillId="0" borderId="0" xfId="45" applyFill="1"/>
    <xf numFmtId="0" fontId="36" fillId="0" borderId="0" xfId="45"/>
    <xf numFmtId="0" fontId="36" fillId="0" borderId="0" xfId="45" applyFill="1" applyBorder="1"/>
    <xf numFmtId="0" fontId="36" fillId="0" borderId="0" xfId="45" applyFill="1" applyProtection="1">
      <protection locked="0"/>
    </xf>
    <xf numFmtId="0" fontId="36" fillId="0" borderId="0" xfId="45" applyBorder="1"/>
    <xf numFmtId="0" fontId="40" fillId="25" borderId="114" xfId="45" applyFont="1" applyFill="1" applyBorder="1" applyAlignment="1" applyProtection="1">
      <alignment horizontal="center" textRotation="90" wrapText="1"/>
    </xf>
    <xf numFmtId="0" fontId="40" fillId="25" borderId="115" xfId="45" applyFont="1" applyFill="1" applyBorder="1" applyAlignment="1" applyProtection="1">
      <alignment horizontal="center" textRotation="90"/>
    </xf>
    <xf numFmtId="0" fontId="40" fillId="25" borderId="115" xfId="45" applyFont="1" applyFill="1" applyBorder="1" applyAlignment="1" applyProtection="1">
      <alignment horizontal="center" textRotation="90" wrapText="1"/>
    </xf>
    <xf numFmtId="0" fontId="40" fillId="25" borderId="117" xfId="45" applyFont="1" applyFill="1" applyBorder="1" applyAlignment="1" applyProtection="1">
      <alignment horizontal="center" textRotation="90" wrapText="1"/>
    </xf>
    <xf numFmtId="0" fontId="28" fillId="26" borderId="120" xfId="45" applyFont="1" applyFill="1" applyBorder="1" applyAlignment="1" applyProtection="1">
      <alignment horizontal="left"/>
    </xf>
    <xf numFmtId="0" fontId="28" fillId="26" borderId="121" xfId="45" applyFont="1" applyFill="1" applyBorder="1" applyProtection="1"/>
    <xf numFmtId="0" fontId="27" fillId="26" borderId="86" xfId="45" applyFont="1" applyFill="1" applyBorder="1" applyAlignment="1" applyProtection="1">
      <alignment horizontal="center"/>
    </xf>
    <xf numFmtId="1" fontId="27" fillId="26" borderId="122" xfId="45" applyNumberFormat="1" applyFont="1" applyFill="1" applyBorder="1" applyAlignment="1" applyProtection="1">
      <alignment horizontal="center"/>
    </xf>
    <xf numFmtId="0" fontId="41" fillId="0" borderId="0" xfId="45" applyFont="1"/>
    <xf numFmtId="0" fontId="27" fillId="25" borderId="91" xfId="45" applyFont="1" applyFill="1" applyBorder="1" applyAlignment="1" applyProtection="1">
      <alignment horizontal="center"/>
    </xf>
    <xf numFmtId="0" fontId="28" fillId="25" borderId="124" xfId="45" applyFont="1" applyFill="1" applyBorder="1" applyProtection="1"/>
    <xf numFmtId="0" fontId="27" fillId="25" borderId="125" xfId="45" applyFont="1" applyFill="1" applyBorder="1" applyAlignment="1" applyProtection="1">
      <alignment horizontal="center"/>
    </xf>
    <xf numFmtId="1" fontId="27" fillId="25" borderId="126" xfId="45" applyNumberFormat="1" applyFont="1" applyFill="1" applyBorder="1" applyAlignment="1" applyProtection="1">
      <alignment horizontal="center"/>
    </xf>
    <xf numFmtId="1" fontId="42" fillId="25" borderId="127" xfId="45" applyNumberFormat="1" applyFont="1" applyFill="1" applyBorder="1" applyAlignment="1" applyProtection="1">
      <alignment horizontal="center"/>
    </xf>
    <xf numFmtId="1" fontId="27" fillId="25" borderId="127" xfId="45" applyNumberFormat="1" applyFont="1" applyFill="1" applyBorder="1" applyAlignment="1" applyProtection="1">
      <alignment horizontal="center"/>
    </xf>
    <xf numFmtId="0" fontId="27" fillId="25" borderId="127" xfId="45" applyFont="1" applyFill="1" applyBorder="1" applyProtection="1"/>
    <xf numFmtId="0" fontId="27" fillId="25" borderId="128" xfId="45" applyFont="1" applyFill="1" applyBorder="1" applyProtection="1"/>
    <xf numFmtId="1" fontId="27" fillId="25" borderId="0" xfId="45" applyNumberFormat="1" applyFont="1" applyFill="1" applyBorder="1" applyAlignment="1" applyProtection="1">
      <alignment horizontal="center"/>
    </xf>
    <xf numFmtId="0" fontId="27" fillId="25" borderId="129" xfId="45" applyFont="1" applyFill="1" applyBorder="1" applyProtection="1"/>
    <xf numFmtId="1" fontId="27" fillId="25" borderId="115" xfId="45" applyNumberFormat="1" applyFont="1" applyFill="1" applyBorder="1" applyAlignment="1" applyProtection="1">
      <alignment horizontal="center"/>
    </xf>
    <xf numFmtId="1" fontId="27" fillId="26" borderId="120" xfId="45" applyNumberFormat="1" applyFont="1" applyFill="1" applyBorder="1" applyAlignment="1" applyProtection="1">
      <alignment horizontal="center"/>
    </xf>
    <xf numFmtId="0" fontId="24" fillId="25" borderId="91" xfId="45" applyFont="1" applyFill="1" applyBorder="1" applyAlignment="1" applyProtection="1">
      <alignment horizontal="center"/>
    </xf>
    <xf numFmtId="0" fontId="31" fillId="25" borderId="131" xfId="45" applyFont="1" applyFill="1" applyBorder="1" applyProtection="1"/>
    <xf numFmtId="0" fontId="24" fillId="25" borderId="0" xfId="45" applyFont="1" applyFill="1" applyBorder="1" applyAlignment="1" applyProtection="1">
      <alignment horizontal="center"/>
    </xf>
    <xf numFmtId="0" fontId="22" fillId="25" borderId="120" xfId="45" applyFont="1" applyFill="1" applyBorder="1" applyAlignment="1" applyProtection="1">
      <alignment horizontal="left" vertical="center" wrapText="1"/>
    </xf>
    <xf numFmtId="0" fontId="22" fillId="25" borderId="121" xfId="45" applyFont="1" applyFill="1" applyBorder="1" applyAlignment="1" applyProtection="1">
      <alignment horizontal="center"/>
    </xf>
    <xf numFmtId="0" fontId="24" fillId="25" borderId="123" xfId="45" applyFont="1" applyFill="1" applyBorder="1" applyAlignment="1" applyProtection="1">
      <alignment horizontal="center"/>
    </xf>
    <xf numFmtId="1" fontId="25" fillId="25" borderId="122" xfId="45" applyNumberFormat="1" applyFont="1" applyFill="1" applyBorder="1" applyAlignment="1" applyProtection="1">
      <alignment horizontal="center"/>
    </xf>
    <xf numFmtId="1" fontId="42" fillId="25" borderId="121" xfId="45" applyNumberFormat="1" applyFont="1" applyFill="1" applyBorder="1" applyAlignment="1" applyProtection="1">
      <alignment horizontal="center"/>
    </xf>
    <xf numFmtId="1" fontId="25" fillId="25" borderId="121" xfId="45" applyNumberFormat="1" applyFont="1" applyFill="1" applyBorder="1" applyAlignment="1" applyProtection="1">
      <alignment horizontal="center"/>
    </xf>
    <xf numFmtId="1" fontId="31" fillId="25" borderId="121" xfId="45" applyNumberFormat="1" applyFont="1" applyFill="1" applyBorder="1" applyAlignment="1" applyProtection="1">
      <alignment horizontal="center"/>
    </xf>
    <xf numFmtId="0" fontId="31" fillId="25" borderId="123" xfId="45" applyFont="1" applyFill="1" applyBorder="1" applyAlignment="1" applyProtection="1">
      <alignment horizontal="center"/>
    </xf>
    <xf numFmtId="1" fontId="25" fillId="25" borderId="133" xfId="45" applyNumberFormat="1" applyFont="1" applyFill="1" applyBorder="1" applyAlignment="1" applyProtection="1">
      <alignment horizontal="center"/>
    </xf>
    <xf numFmtId="0" fontId="31" fillId="25" borderId="121" xfId="45" applyFont="1" applyFill="1" applyBorder="1" applyAlignment="1" applyProtection="1">
      <alignment horizontal="center"/>
    </xf>
    <xf numFmtId="1" fontId="22" fillId="25" borderId="120" xfId="45" applyNumberFormat="1" applyFont="1" applyFill="1" applyBorder="1" applyAlignment="1" applyProtection="1">
      <alignment horizontal="center"/>
    </xf>
    <xf numFmtId="0" fontId="22" fillId="25" borderId="130" xfId="45" applyFont="1" applyFill="1" applyBorder="1" applyAlignment="1" applyProtection="1">
      <alignment horizontal="center"/>
    </xf>
    <xf numFmtId="0" fontId="22" fillId="25" borderId="91" xfId="45" applyFont="1" applyFill="1" applyBorder="1" applyAlignment="1" applyProtection="1">
      <alignment horizontal="left" vertical="center" wrapText="1"/>
    </xf>
    <xf numFmtId="0" fontId="22" fillId="25" borderId="131" xfId="45" applyFont="1" applyFill="1" applyBorder="1" applyAlignment="1" applyProtection="1">
      <alignment horizontal="center"/>
    </xf>
    <xf numFmtId="0" fontId="25" fillId="25" borderId="134" xfId="45" applyFont="1" applyFill="1" applyBorder="1" applyAlignment="1" applyProtection="1">
      <alignment horizontal="center"/>
    </xf>
    <xf numFmtId="1" fontId="25" fillId="25" borderId="135" xfId="45" applyNumberFormat="1" applyFont="1" applyFill="1" applyBorder="1" applyAlignment="1" applyProtection="1">
      <alignment horizontal="center"/>
    </xf>
    <xf numFmtId="1" fontId="42" fillId="25" borderId="136" xfId="45" applyNumberFormat="1" applyFont="1" applyFill="1" applyBorder="1" applyAlignment="1" applyProtection="1">
      <alignment horizontal="center"/>
    </xf>
    <xf numFmtId="1" fontId="25" fillId="25" borderId="136" xfId="45" applyNumberFormat="1" applyFont="1" applyFill="1" applyBorder="1" applyAlignment="1" applyProtection="1">
      <alignment horizontal="center"/>
    </xf>
    <xf numFmtId="1" fontId="31" fillId="25" borderId="136" xfId="45" applyNumberFormat="1" applyFont="1" applyFill="1" applyBorder="1" applyAlignment="1" applyProtection="1">
      <alignment horizontal="center"/>
    </xf>
    <xf numFmtId="0" fontId="31" fillId="25" borderId="137" xfId="45" applyFont="1" applyFill="1" applyBorder="1" applyAlignment="1" applyProtection="1">
      <alignment horizontal="center"/>
    </xf>
    <xf numFmtId="1" fontId="25" fillId="25" borderId="138" xfId="45" applyNumberFormat="1" applyFont="1" applyFill="1" applyBorder="1" applyAlignment="1" applyProtection="1">
      <alignment horizontal="center"/>
    </xf>
    <xf numFmtId="0" fontId="31" fillId="25" borderId="136" xfId="45" applyFont="1" applyFill="1" applyBorder="1" applyAlignment="1" applyProtection="1">
      <alignment horizontal="center"/>
    </xf>
    <xf numFmtId="1" fontId="22" fillId="25" borderId="84" xfId="45" applyNumberFormat="1" applyFont="1" applyFill="1" applyBorder="1" applyAlignment="1" applyProtection="1">
      <alignment horizontal="center"/>
    </xf>
    <xf numFmtId="0" fontId="22" fillId="25" borderId="88" xfId="45" applyFont="1" applyFill="1" applyBorder="1" applyAlignment="1" applyProtection="1">
      <alignment horizontal="center"/>
    </xf>
    <xf numFmtId="0" fontId="24" fillId="25" borderId="139" xfId="45" applyFont="1" applyFill="1" applyBorder="1" applyAlignment="1" applyProtection="1">
      <alignment horizontal="center"/>
    </xf>
    <xf numFmtId="0" fontId="25" fillId="25" borderId="140" xfId="45" applyFont="1" applyFill="1" applyBorder="1" applyAlignment="1" applyProtection="1">
      <alignment horizontal="center"/>
    </xf>
    <xf numFmtId="0" fontId="36" fillId="25" borderId="80" xfId="45" applyFill="1" applyBorder="1" applyProtection="1"/>
    <xf numFmtId="0" fontId="36" fillId="25" borderId="77" xfId="45" applyFill="1" applyBorder="1" applyProtection="1"/>
    <xf numFmtId="0" fontId="36" fillId="25" borderId="132" xfId="45" applyFill="1" applyBorder="1" applyProtection="1"/>
    <xf numFmtId="0" fontId="36" fillId="25" borderId="106" xfId="45" applyFill="1" applyBorder="1" applyProtection="1"/>
    <xf numFmtId="0" fontId="36" fillId="25" borderId="107" xfId="45" applyFill="1" applyBorder="1" applyProtection="1"/>
    <xf numFmtId="0" fontId="22" fillId="25" borderId="75" xfId="45" applyFont="1" applyFill="1" applyBorder="1" applyAlignment="1" applyProtection="1">
      <alignment horizontal="left"/>
    </xf>
    <xf numFmtId="0" fontId="22" fillId="25" borderId="78" xfId="45" applyFont="1" applyFill="1" applyBorder="1" applyProtection="1"/>
    <xf numFmtId="0" fontId="29" fillId="25" borderId="78" xfId="45" applyFont="1" applyFill="1" applyBorder="1" applyProtection="1"/>
    <xf numFmtId="0" fontId="22" fillId="0" borderId="0" xfId="45" applyFont="1" applyFill="1" applyBorder="1" applyAlignment="1">
      <alignment horizontal="left"/>
    </xf>
    <xf numFmtId="0" fontId="29" fillId="0" borderId="0" xfId="45" applyFont="1" applyFill="1" applyBorder="1"/>
    <xf numFmtId="0" fontId="22" fillId="0" borderId="0" xfId="45" applyFont="1" applyFill="1" applyAlignment="1">
      <alignment horizontal="left"/>
    </xf>
    <xf numFmtId="0" fontId="22" fillId="0" borderId="0" xfId="45" applyFont="1" applyAlignment="1">
      <alignment horizontal="left"/>
    </xf>
    <xf numFmtId="0" fontId="28" fillId="25" borderId="120" xfId="45" applyFont="1" applyFill="1" applyBorder="1" applyAlignment="1" applyProtection="1">
      <alignment horizontal="left"/>
    </xf>
    <xf numFmtId="0" fontId="28" fillId="25" borderId="121" xfId="45" applyFont="1" applyFill="1" applyBorder="1" applyProtection="1"/>
    <xf numFmtId="0" fontId="27" fillId="4" borderId="29" xfId="40" applyFont="1" applyFill="1" applyBorder="1" applyAlignment="1" applyProtection="1">
      <alignment horizontal="center"/>
    </xf>
    <xf numFmtId="0" fontId="22" fillId="0" borderId="84" xfId="45" applyFont="1" applyFill="1" applyBorder="1" applyAlignment="1" applyProtection="1">
      <alignment horizontal="center"/>
      <protection locked="0"/>
    </xf>
    <xf numFmtId="0" fontId="22" fillId="4" borderId="41" xfId="40" applyFont="1" applyFill="1" applyBorder="1" applyProtection="1"/>
    <xf numFmtId="0" fontId="22" fillId="4" borderId="53" xfId="40" applyFont="1" applyFill="1" applyBorder="1" applyProtection="1"/>
    <xf numFmtId="1" fontId="22" fillId="0" borderId="144" xfId="40" applyNumberFormat="1" applyFont="1" applyFill="1" applyBorder="1" applyAlignment="1" applyProtection="1">
      <alignment horizontal="center"/>
      <protection locked="0"/>
    </xf>
    <xf numFmtId="1" fontId="22" fillId="0" borderId="145" xfId="40" applyNumberFormat="1" applyFont="1" applyFill="1" applyBorder="1" applyAlignment="1" applyProtection="1">
      <alignment horizontal="center"/>
      <protection locked="0"/>
    </xf>
    <xf numFmtId="0" fontId="22" fillId="0" borderId="35" xfId="40" applyFont="1" applyFill="1" applyBorder="1" applyAlignment="1" applyProtection="1">
      <alignment horizontal="center"/>
      <protection locked="0"/>
    </xf>
    <xf numFmtId="0" fontId="22" fillId="0" borderId="146" xfId="40" applyFont="1" applyFill="1" applyBorder="1" applyAlignment="1" applyProtection="1">
      <alignment horizontal="center"/>
      <protection locked="0"/>
    </xf>
    <xf numFmtId="1" fontId="22" fillId="0" borderId="35" xfId="40" applyNumberFormat="1" applyFont="1" applyFill="1" applyBorder="1" applyAlignment="1" applyProtection="1">
      <alignment horizontal="center"/>
      <protection locked="0"/>
    </xf>
    <xf numFmtId="0" fontId="22" fillId="0" borderId="147" xfId="45" applyFont="1" applyFill="1" applyBorder="1" applyAlignment="1" applyProtection="1">
      <alignment horizontal="center" vertical="center"/>
      <protection locked="0"/>
    </xf>
    <xf numFmtId="1" fontId="22" fillId="4" borderId="22" xfId="40" applyNumberFormat="1" applyFont="1" applyFill="1" applyBorder="1" applyAlignment="1" applyProtection="1">
      <alignment horizontal="center" vertical="center" shrinkToFit="1"/>
    </xf>
    <xf numFmtId="0" fontId="30" fillId="0" borderId="78" xfId="40" applyFont="1" applyBorder="1"/>
    <xf numFmtId="0" fontId="35" fillId="0" borderId="78" xfId="40" applyFont="1" applyBorder="1"/>
    <xf numFmtId="0" fontId="28" fillId="4" borderId="150" xfId="40" applyFont="1" applyFill="1" applyBorder="1" applyAlignment="1" applyProtection="1">
      <alignment horizontal="left"/>
    </xf>
    <xf numFmtId="0" fontId="36" fillId="28" borderId="78" xfId="45" applyFill="1" applyBorder="1"/>
    <xf numFmtId="0" fontId="36" fillId="0" borderId="78" xfId="45" applyBorder="1"/>
    <xf numFmtId="0" fontId="17" fillId="0" borderId="78" xfId="40" applyFont="1" applyFill="1" applyBorder="1"/>
    <xf numFmtId="0" fontId="27" fillId="25" borderId="116" xfId="45" applyFont="1" applyFill="1" applyBorder="1" applyAlignment="1" applyProtection="1">
      <alignment horizontal="center"/>
    </xf>
    <xf numFmtId="0" fontId="27" fillId="26" borderId="123" xfId="45" applyFont="1" applyFill="1" applyBorder="1" applyAlignment="1" applyProtection="1">
      <alignment horizontal="center"/>
    </xf>
    <xf numFmtId="0" fontId="31" fillId="25" borderId="160" xfId="45" applyFont="1" applyFill="1" applyBorder="1" applyProtection="1"/>
    <xf numFmtId="1" fontId="22" fillId="4" borderId="161" xfId="40" applyNumberFormat="1" applyFont="1" applyFill="1" applyBorder="1" applyAlignment="1" applyProtection="1">
      <alignment horizontal="center"/>
    </xf>
    <xf numFmtId="1" fontId="22" fillId="25" borderId="162" xfId="45" applyNumberFormat="1" applyFont="1" applyFill="1" applyBorder="1" applyAlignment="1" applyProtection="1">
      <alignment horizontal="center"/>
    </xf>
    <xf numFmtId="1" fontId="22" fillId="4" borderId="83" xfId="40" applyNumberFormat="1" applyFont="1" applyFill="1" applyBorder="1" applyAlignment="1" applyProtection="1">
      <alignment horizontal="center"/>
    </xf>
    <xf numFmtId="1" fontId="22" fillId="4" borderId="163" xfId="40" applyNumberFormat="1" applyFont="1" applyFill="1" applyBorder="1" applyAlignment="1" applyProtection="1">
      <alignment horizontal="center"/>
    </xf>
    <xf numFmtId="1" fontId="22" fillId="4" borderId="164" xfId="40" applyNumberFormat="1" applyFont="1" applyFill="1" applyBorder="1" applyAlignment="1" applyProtection="1">
      <alignment horizontal="center"/>
    </xf>
    <xf numFmtId="0" fontId="45" fillId="25" borderId="76" xfId="40" applyFont="1" applyFill="1" applyBorder="1" applyAlignment="1" applyProtection="1">
      <alignment horizontal="center"/>
    </xf>
    <xf numFmtId="1" fontId="45" fillId="4" borderId="19" xfId="40" applyNumberFormat="1" applyFont="1" applyFill="1" applyBorder="1" applyAlignment="1" applyProtection="1">
      <alignment horizontal="center"/>
    </xf>
    <xf numFmtId="0" fontId="45" fillId="0" borderId="17" xfId="39" applyNumberFormat="1" applyFont="1" applyBorder="1" applyAlignment="1" applyProtection="1">
      <alignment horizontal="center"/>
      <protection locked="0"/>
    </xf>
    <xf numFmtId="0" fontId="45" fillId="0" borderId="51" xfId="39" applyNumberFormat="1" applyFont="1" applyBorder="1" applyAlignment="1" applyProtection="1">
      <alignment horizontal="center"/>
      <protection locked="0"/>
    </xf>
    <xf numFmtId="0" fontId="22" fillId="31" borderId="61" xfId="39" applyNumberFormat="1" applyFont="1" applyFill="1" applyBorder="1" applyAlignment="1" applyProtection="1">
      <alignment horizontal="center"/>
      <protection locked="0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7" xfId="26" applyFont="1" applyFill="1" applyBorder="1" applyAlignment="1" applyProtection="1">
      <alignment horizontal="center" vertical="center"/>
    </xf>
    <xf numFmtId="0" fontId="47" fillId="0" borderId="78" xfId="0" applyFont="1" applyBorder="1"/>
    <xf numFmtId="0" fontId="22" fillId="0" borderId="16" xfId="45" applyFont="1" applyFill="1" applyBorder="1" applyAlignment="1" applyProtection="1">
      <alignment horizontal="center"/>
      <protection locked="0"/>
    </xf>
    <xf numFmtId="0" fontId="22" fillId="0" borderId="79" xfId="0" applyFont="1" applyBorder="1"/>
    <xf numFmtId="0" fontId="22" fillId="0" borderId="78" xfId="45" applyFont="1" applyBorder="1" applyAlignment="1">
      <alignment horizontal="center" vertical="center"/>
    </xf>
    <xf numFmtId="0" fontId="22" fillId="0" borderId="78" xfId="45" applyFont="1" applyBorder="1"/>
    <xf numFmtId="0" fontId="22" fillId="0" borderId="0" xfId="0" applyFont="1" applyAlignment="1">
      <alignment horizontal="center" vertical="center"/>
    </xf>
    <xf numFmtId="0" fontId="30" fillId="32" borderId="76" xfId="40" applyFont="1" applyFill="1" applyBorder="1"/>
    <xf numFmtId="0" fontId="30" fillId="32" borderId="78" xfId="40" applyFont="1" applyFill="1" applyBorder="1"/>
    <xf numFmtId="0" fontId="22" fillId="0" borderId="81" xfId="0" applyFont="1" applyBorder="1"/>
    <xf numFmtId="0" fontId="22" fillId="0" borderId="18" xfId="45" applyFont="1" applyFill="1" applyBorder="1" applyAlignment="1" applyProtection="1">
      <protection locked="0"/>
    </xf>
    <xf numFmtId="1" fontId="34" fillId="4" borderId="52" xfId="40" applyNumberFormat="1" applyFont="1" applyFill="1" applyBorder="1" applyAlignment="1" applyProtection="1">
      <alignment horizontal="left" vertical="center" shrinkToFit="1"/>
    </xf>
    <xf numFmtId="1" fontId="34" fillId="4" borderId="51" xfId="40" applyNumberFormat="1" applyFont="1" applyFill="1" applyBorder="1" applyAlignment="1" applyProtection="1">
      <alignment horizontal="left" vertical="center" shrinkToFit="1"/>
    </xf>
    <xf numFmtId="1" fontId="34" fillId="4" borderId="17" xfId="40" applyNumberFormat="1" applyFont="1" applyFill="1" applyBorder="1" applyAlignment="1" applyProtection="1">
      <alignment horizontal="left" vertical="center" shrinkToFit="1"/>
    </xf>
    <xf numFmtId="0" fontId="22" fillId="0" borderId="170" xfId="45" applyFont="1" applyFill="1" applyBorder="1" applyAlignment="1" applyProtection="1">
      <alignment horizontal="center"/>
      <protection locked="0"/>
    </xf>
    <xf numFmtId="0" fontId="22" fillId="0" borderId="171" xfId="0" applyFont="1" applyBorder="1"/>
    <xf numFmtId="0" fontId="22" fillId="0" borderId="80" xfId="45" applyFont="1" applyFill="1" applyBorder="1" applyAlignment="1" applyProtection="1">
      <alignment horizontal="center"/>
      <protection locked="0"/>
    </xf>
    <xf numFmtId="0" fontId="23" fillId="0" borderId="0" xfId="0" applyFont="1"/>
    <xf numFmtId="0" fontId="22" fillId="0" borderId="78" xfId="45" applyFont="1" applyFill="1" applyBorder="1" applyAlignment="1" applyProtection="1">
      <alignment horizontal="center"/>
      <protection locked="0"/>
    </xf>
    <xf numFmtId="0" fontId="22" fillId="0" borderId="173" xfId="45" applyFont="1" applyFill="1" applyBorder="1" applyAlignment="1" applyProtection="1">
      <alignment horizontal="center"/>
      <protection locked="0"/>
    </xf>
    <xf numFmtId="0" fontId="22" fillId="0" borderId="174" xfId="45" applyFont="1" applyFill="1" applyBorder="1" applyAlignment="1" applyProtection="1">
      <alignment horizontal="center"/>
      <protection locked="0"/>
    </xf>
    <xf numFmtId="0" fontId="22" fillId="0" borderId="115" xfId="45" applyFont="1" applyFill="1" applyBorder="1" applyAlignment="1" applyProtection="1">
      <alignment horizontal="center"/>
      <protection locked="0"/>
    </xf>
    <xf numFmtId="0" fontId="22" fillId="0" borderId="175" xfId="45" applyFont="1" applyFill="1" applyBorder="1" applyAlignment="1" applyProtection="1">
      <alignment horizontal="center"/>
      <protection locked="0"/>
    </xf>
    <xf numFmtId="0" fontId="22" fillId="0" borderId="82" xfId="45" applyFont="1" applyFill="1" applyBorder="1" applyAlignment="1" applyProtection="1">
      <alignment horizontal="center"/>
      <protection locked="0"/>
    </xf>
    <xf numFmtId="0" fontId="24" fillId="0" borderId="122" xfId="0" applyFont="1" applyBorder="1"/>
    <xf numFmtId="0" fontId="22" fillId="25" borderId="109" xfId="40" applyFont="1" applyFill="1" applyBorder="1" applyAlignment="1" applyProtection="1">
      <alignment horizontal="center"/>
    </xf>
    <xf numFmtId="0" fontId="22" fillId="25" borderId="82" xfId="40" applyFont="1" applyFill="1" applyBorder="1" applyAlignment="1" applyProtection="1">
      <alignment horizontal="center"/>
    </xf>
    <xf numFmtId="0" fontId="45" fillId="25" borderId="178" xfId="40" applyFont="1" applyFill="1" applyBorder="1" applyAlignment="1" applyProtection="1">
      <alignment horizontal="center"/>
    </xf>
    <xf numFmtId="0" fontId="24" fillId="33" borderId="78" xfId="45" applyFont="1" applyFill="1" applyBorder="1"/>
    <xf numFmtId="0" fontId="24" fillId="33" borderId="79" xfId="0" applyFont="1" applyFill="1" applyBorder="1"/>
    <xf numFmtId="0" fontId="24" fillId="33" borderId="16" xfId="45" applyFont="1" applyFill="1" applyBorder="1" applyAlignment="1" applyProtection="1">
      <alignment horizontal="center"/>
      <protection locked="0"/>
    </xf>
    <xf numFmtId="0" fontId="24" fillId="33" borderId="81" xfId="0" applyFont="1" applyFill="1" applyBorder="1"/>
    <xf numFmtId="0" fontId="22" fillId="0" borderId="79" xfId="0" applyFont="1" applyFill="1" applyBorder="1"/>
    <xf numFmtId="0" fontId="22" fillId="0" borderId="81" xfId="0" applyFont="1" applyFill="1" applyBorder="1"/>
    <xf numFmtId="0" fontId="22" fillId="0" borderId="78" xfId="45" applyFont="1" applyFill="1" applyBorder="1" applyAlignment="1">
      <alignment horizontal="center" vertical="center"/>
    </xf>
    <xf numFmtId="0" fontId="22" fillId="0" borderId="78" xfId="45" applyFont="1" applyFill="1" applyBorder="1"/>
    <xf numFmtId="0" fontId="22" fillId="0" borderId="76" xfId="40" applyFont="1" applyBorder="1" applyAlignment="1">
      <alignment horizontal="center"/>
    </xf>
    <xf numFmtId="0" fontId="17" fillId="0" borderId="78" xfId="40" applyFont="1" applyBorder="1"/>
    <xf numFmtId="0" fontId="22" fillId="0" borderId="16" xfId="40" applyFont="1" applyFill="1" applyBorder="1" applyAlignment="1" applyProtection="1">
      <alignment horizontal="center"/>
      <protection locked="0"/>
    </xf>
    <xf numFmtId="0" fontId="24" fillId="33" borderId="78" xfId="45" applyFont="1" applyFill="1" applyBorder="1" applyAlignment="1">
      <alignment horizontal="center" vertical="center"/>
    </xf>
    <xf numFmtId="0" fontId="40" fillId="33" borderId="76" xfId="40" applyFont="1" applyFill="1" applyBorder="1"/>
    <xf numFmtId="0" fontId="34" fillId="0" borderId="78" xfId="40" applyFont="1" applyBorder="1"/>
    <xf numFmtId="0" fontId="24" fillId="33" borderId="169" xfId="0" applyFont="1" applyFill="1" applyBorder="1"/>
    <xf numFmtId="0" fontId="24" fillId="33" borderId="167" xfId="45" applyFont="1" applyFill="1" applyBorder="1" applyAlignment="1" applyProtection="1">
      <alignment horizontal="center"/>
      <protection locked="0"/>
    </xf>
    <xf numFmtId="0" fontId="34" fillId="0" borderId="76" xfId="40" applyFont="1" applyFill="1" applyBorder="1"/>
    <xf numFmtId="0" fontId="48" fillId="0" borderId="78" xfId="0" applyFont="1" applyBorder="1"/>
    <xf numFmtId="0" fontId="34" fillId="0" borderId="76" xfId="40" applyFont="1" applyBorder="1"/>
    <xf numFmtId="0" fontId="25" fillId="33" borderId="168" xfId="0" applyFont="1" applyFill="1" applyBorder="1"/>
    <xf numFmtId="0" fontId="24" fillId="33" borderId="80" xfId="45" applyFont="1" applyFill="1" applyBorder="1" applyAlignment="1" applyProtection="1">
      <alignment horizontal="center"/>
      <protection locked="0"/>
    </xf>
    <xf numFmtId="0" fontId="24" fillId="33" borderId="166" xfId="45" applyFont="1" applyFill="1" applyBorder="1" applyAlignment="1" applyProtection="1">
      <alignment horizontal="center"/>
      <protection locked="0"/>
    </xf>
    <xf numFmtId="0" fontId="24" fillId="33" borderId="78" xfId="45" applyFont="1" applyFill="1" applyBorder="1" applyAlignment="1">
      <alignment horizontal="left" vertical="center"/>
    </xf>
    <xf numFmtId="0" fontId="24" fillId="33" borderId="0" xfId="0" applyFont="1" applyFill="1"/>
    <xf numFmtId="0" fontId="34" fillId="0" borderId="78" xfId="40" applyFont="1" applyFill="1" applyBorder="1"/>
    <xf numFmtId="0" fontId="22" fillId="33" borderId="81" xfId="0" applyFont="1" applyFill="1" applyBorder="1" applyAlignment="1">
      <alignment wrapText="1"/>
    </xf>
    <xf numFmtId="0" fontId="22" fillId="33" borderId="81" xfId="0" applyFont="1" applyFill="1" applyBorder="1" applyAlignment="1">
      <alignment vertical="center" wrapText="1"/>
    </xf>
    <xf numFmtId="0" fontId="22" fillId="33" borderId="81" xfId="0" applyFont="1" applyFill="1" applyBorder="1"/>
    <xf numFmtId="0" fontId="22" fillId="33" borderId="80" xfId="45" applyFont="1" applyFill="1" applyBorder="1" applyAlignment="1" applyProtection="1">
      <alignment horizontal="center" vertical="center"/>
      <protection locked="0"/>
    </xf>
    <xf numFmtId="0" fontId="22" fillId="33" borderId="16" xfId="45" applyFont="1" applyFill="1" applyBorder="1" applyAlignment="1" applyProtection="1">
      <alignment horizontal="center"/>
      <protection locked="0"/>
    </xf>
    <xf numFmtId="0" fontId="24" fillId="4" borderId="74" xfId="40" applyFont="1" applyFill="1" applyBorder="1" applyAlignment="1" applyProtection="1">
      <alignment horizontal="center" vertical="center"/>
    </xf>
    <xf numFmtId="1" fontId="24" fillId="4" borderId="52" xfId="40" applyNumberFormat="1" applyFont="1" applyFill="1" applyBorder="1" applyAlignment="1" applyProtection="1">
      <alignment horizontal="left" vertical="center" shrinkToFit="1"/>
    </xf>
    <xf numFmtId="1" fontId="24" fillId="4" borderId="51" xfId="40" applyNumberFormat="1" applyFont="1" applyFill="1" applyBorder="1" applyAlignment="1" applyProtection="1">
      <alignment horizontal="left" vertical="center" shrinkToFit="1"/>
    </xf>
    <xf numFmtId="1" fontId="24" fillId="4" borderId="17" xfId="40" applyNumberFormat="1" applyFont="1" applyFill="1" applyBorder="1" applyAlignment="1" applyProtection="1">
      <alignment horizontal="left" vertical="center" shrinkToFit="1"/>
    </xf>
    <xf numFmtId="165" fontId="24" fillId="4" borderId="22" xfId="26" applyNumberFormat="1" applyFont="1" applyFill="1" applyBorder="1" applyAlignment="1" applyProtection="1">
      <alignment horizontal="center" vertical="center"/>
    </xf>
    <xf numFmtId="165" fontId="24" fillId="4" borderId="157" xfId="26" applyNumberFormat="1" applyFont="1" applyFill="1" applyBorder="1" applyAlignment="1" applyProtection="1">
      <alignment horizontal="center" vertical="center"/>
    </xf>
    <xf numFmtId="1" fontId="34" fillId="4" borderId="52" xfId="40" applyNumberFormat="1" applyFont="1" applyFill="1" applyBorder="1" applyAlignment="1" applyProtection="1">
      <alignment horizontal="left" vertical="center"/>
    </xf>
    <xf numFmtId="1" fontId="34" fillId="4" borderId="51" xfId="40" applyNumberFormat="1" applyFont="1" applyFill="1" applyBorder="1" applyAlignment="1" applyProtection="1">
      <alignment horizontal="left" vertical="center"/>
    </xf>
    <xf numFmtId="1" fontId="34" fillId="4" borderId="17" xfId="40" applyNumberFormat="1" applyFont="1" applyFill="1" applyBorder="1" applyAlignment="1" applyProtection="1">
      <alignment horizontal="left" vertical="center"/>
    </xf>
    <xf numFmtId="164" fontId="24" fillId="4" borderId="22" xfId="26" applyFont="1" applyFill="1" applyBorder="1" applyAlignment="1" applyProtection="1">
      <alignment horizontal="center" vertical="center"/>
    </xf>
    <xf numFmtId="164" fontId="24" fillId="4" borderId="157" xfId="26" applyFont="1" applyFill="1" applyBorder="1" applyAlignment="1" applyProtection="1">
      <alignment horizontal="center" vertical="center"/>
    </xf>
    <xf numFmtId="1" fontId="34" fillId="4" borderId="16" xfId="40" applyNumberFormat="1" applyFont="1" applyFill="1" applyBorder="1" applyAlignment="1" applyProtection="1">
      <alignment horizontal="left" vertical="center" shrinkToFit="1"/>
    </xf>
    <xf numFmtId="164" fontId="24" fillId="4" borderId="21" xfId="26" applyFont="1" applyFill="1" applyBorder="1" applyAlignment="1" applyProtection="1">
      <alignment horizontal="center" vertical="center"/>
    </xf>
    <xf numFmtId="0" fontId="22" fillId="4" borderId="89" xfId="40" applyFont="1" applyFill="1" applyBorder="1" applyAlignment="1" applyProtection="1">
      <alignment horizontal="center" vertical="center"/>
    </xf>
    <xf numFmtId="0" fontId="22" fillId="4" borderId="38" xfId="40" applyFont="1" applyFill="1" applyBorder="1" applyAlignment="1" applyProtection="1">
      <alignment horizontal="center" vertical="center"/>
    </xf>
    <xf numFmtId="0" fontId="22" fillId="4" borderId="90" xfId="40" applyFont="1" applyFill="1" applyBorder="1" applyAlignment="1" applyProtection="1">
      <alignment horizontal="center" vertical="center"/>
    </xf>
    <xf numFmtId="0" fontId="24" fillId="4" borderId="63" xfId="40" applyFont="1" applyFill="1" applyBorder="1" applyAlignment="1" applyProtection="1">
      <alignment horizontal="center"/>
    </xf>
    <xf numFmtId="0" fontId="24" fillId="4" borderId="10" xfId="40" applyFont="1" applyFill="1" applyBorder="1" applyAlignment="1" applyProtection="1">
      <alignment horizontal="center" textRotation="90"/>
    </xf>
    <xf numFmtId="0" fontId="38" fillId="4" borderId="158" xfId="40" applyFont="1" applyFill="1" applyBorder="1" applyAlignment="1" applyProtection="1">
      <alignment horizontal="center" textRotation="90" wrapText="1"/>
    </xf>
    <xf numFmtId="0" fontId="24" fillId="4" borderId="20" xfId="40" applyFont="1" applyFill="1" applyBorder="1" applyAlignment="1" applyProtection="1">
      <alignment horizontal="center" vertical="center"/>
    </xf>
    <xf numFmtId="0" fontId="24" fillId="4" borderId="19" xfId="40" applyFont="1" applyFill="1" applyBorder="1" applyAlignment="1" applyProtection="1">
      <alignment horizontal="center" vertical="center"/>
    </xf>
    <xf numFmtId="1" fontId="34" fillId="4" borderId="66" xfId="40" applyNumberFormat="1" applyFont="1" applyFill="1" applyBorder="1" applyAlignment="1" applyProtection="1">
      <alignment horizontal="left" vertical="center"/>
    </xf>
    <xf numFmtId="165" fontId="24" fillId="4" borderId="67" xfId="26" applyNumberFormat="1" applyFont="1" applyFill="1" applyBorder="1" applyAlignment="1" applyProtection="1">
      <alignment horizontal="center" vertical="center"/>
    </xf>
    <xf numFmtId="1" fontId="24" fillId="4" borderId="64" xfId="40" applyNumberFormat="1" applyFont="1" applyFill="1" applyBorder="1" applyAlignment="1" applyProtection="1">
      <alignment horizontal="center" vertical="center"/>
    </xf>
    <xf numFmtId="1" fontId="24" fillId="4" borderId="49" xfId="40" applyNumberFormat="1" applyFont="1" applyFill="1" applyBorder="1" applyAlignment="1" applyProtection="1">
      <alignment horizontal="center" vertical="center"/>
    </xf>
    <xf numFmtId="0" fontId="22" fillId="4" borderId="85" xfId="40" applyFont="1" applyFill="1" applyBorder="1" applyAlignment="1" applyProtection="1">
      <alignment horizontal="left" vertical="center" wrapText="1"/>
    </xf>
    <xf numFmtId="0" fontId="22" fillId="4" borderId="65" xfId="40" applyFont="1" applyFill="1" applyBorder="1" applyAlignment="1" applyProtection="1">
      <alignment horizontal="left" vertical="center" wrapText="1"/>
    </xf>
    <xf numFmtId="0" fontId="22" fillId="4" borderId="42" xfId="40" applyFont="1" applyFill="1" applyBorder="1" applyAlignment="1" applyProtection="1">
      <alignment horizontal="left" vertical="center" wrapText="1"/>
    </xf>
    <xf numFmtId="0" fontId="24" fillId="4" borderId="62" xfId="40" applyFont="1" applyFill="1" applyBorder="1" applyAlignment="1" applyProtection="1">
      <alignment horizontal="center" textRotation="90" wrapText="1"/>
    </xf>
    <xf numFmtId="0" fontId="24" fillId="4" borderId="70" xfId="40" applyFont="1" applyFill="1" applyBorder="1" applyAlignment="1" applyProtection="1">
      <alignment horizontal="center" vertical="center" textRotation="90"/>
    </xf>
    <xf numFmtId="0" fontId="25" fillId="4" borderId="71" xfId="40" applyFont="1" applyFill="1" applyBorder="1" applyAlignment="1" applyProtection="1">
      <alignment horizontal="center" vertical="center" textRotation="90"/>
    </xf>
    <xf numFmtId="0" fontId="26" fillId="4" borderId="72" xfId="40" applyFont="1" applyFill="1" applyBorder="1" applyAlignment="1" applyProtection="1">
      <alignment horizontal="center" vertical="center"/>
    </xf>
    <xf numFmtId="0" fontId="24" fillId="4" borderId="73" xfId="40" applyFont="1" applyFill="1" applyBorder="1" applyAlignment="1" applyProtection="1">
      <alignment horizontal="center" vertical="center" wrapText="1"/>
    </xf>
    <xf numFmtId="0" fontId="24" fillId="4" borderId="69" xfId="40" applyFont="1" applyFill="1" applyBorder="1" applyAlignment="1" applyProtection="1">
      <alignment horizontal="center"/>
    </xf>
    <xf numFmtId="0" fontId="24" fillId="4" borderId="27" xfId="40" applyFont="1" applyFill="1" applyBorder="1" applyAlignment="1" applyProtection="1">
      <alignment horizontal="center" textRotation="90" wrapText="1"/>
    </xf>
    <xf numFmtId="0" fontId="24" fillId="4" borderId="152" xfId="40" applyFont="1" applyFill="1" applyBorder="1" applyAlignment="1" applyProtection="1">
      <alignment horizontal="center" textRotation="90" wrapText="1"/>
    </xf>
    <xf numFmtId="0" fontId="23" fillId="0" borderId="0" xfId="40" applyFont="1" applyFill="1" applyBorder="1" applyAlignment="1" applyProtection="1">
      <alignment horizontal="center" vertical="center"/>
    </xf>
    <xf numFmtId="0" fontId="23" fillId="0" borderId="0" xfId="40" applyFont="1" applyFill="1" applyBorder="1" applyAlignment="1" applyProtection="1">
      <alignment horizontal="center" vertical="center"/>
      <protection locked="0"/>
    </xf>
    <xf numFmtId="0" fontId="22" fillId="4" borderId="0" xfId="40" applyFont="1" applyFill="1" applyBorder="1" applyAlignment="1">
      <alignment horizontal="center" vertical="center"/>
    </xf>
    <xf numFmtId="0" fontId="22" fillId="4" borderId="68" xfId="40" applyFont="1" applyFill="1" applyBorder="1" applyAlignment="1">
      <alignment horizontal="center" vertical="center"/>
    </xf>
    <xf numFmtId="0" fontId="22" fillId="4" borderId="14" xfId="40" applyFont="1" applyFill="1" applyBorder="1" applyAlignment="1">
      <alignment horizontal="center" vertical="center"/>
    </xf>
    <xf numFmtId="0" fontId="44" fillId="27" borderId="76" xfId="40" applyFont="1" applyFill="1" applyBorder="1" applyAlignment="1">
      <alignment horizontal="center" vertical="center" wrapText="1"/>
    </xf>
    <xf numFmtId="0" fontId="40" fillId="27" borderId="76" xfId="0" applyFont="1" applyFill="1" applyBorder="1" applyAlignment="1">
      <alignment vertical="center"/>
    </xf>
    <xf numFmtId="0" fontId="44" fillId="27" borderId="78" xfId="40" applyFont="1" applyFill="1" applyBorder="1" applyAlignment="1">
      <alignment horizontal="center" vertical="center" wrapText="1"/>
    </xf>
    <xf numFmtId="0" fontId="40" fillId="27" borderId="78" xfId="0" applyFont="1" applyFill="1" applyBorder="1" applyAlignment="1">
      <alignment horizontal="center" vertical="center" wrapText="1"/>
    </xf>
    <xf numFmtId="0" fontId="37" fillId="25" borderId="107" xfId="45" applyFont="1" applyFill="1" applyBorder="1" applyAlignment="1">
      <alignment horizontal="center" vertical="center"/>
    </xf>
    <xf numFmtId="0" fontId="39" fillId="25" borderId="107" xfId="48" applyFill="1" applyBorder="1" applyAlignment="1">
      <alignment horizontal="center" vertical="center"/>
    </xf>
    <xf numFmtId="0" fontId="37" fillId="25" borderId="141" xfId="45" applyFont="1" applyFill="1" applyBorder="1" applyAlignment="1">
      <alignment horizontal="center" vertical="center"/>
    </xf>
    <xf numFmtId="0" fontId="39" fillId="25" borderId="141" xfId="48" applyFill="1" applyBorder="1" applyAlignment="1">
      <alignment horizontal="center" vertical="center"/>
    </xf>
    <xf numFmtId="0" fontId="22" fillId="25" borderId="84" xfId="45" applyFont="1" applyFill="1" applyBorder="1" applyAlignment="1" applyProtection="1">
      <alignment horizontal="left" vertical="center" wrapText="1"/>
    </xf>
    <xf numFmtId="0" fontId="39" fillId="25" borderId="78" xfId="48" applyFill="1" applyBorder="1" applyAlignment="1" applyProtection="1">
      <alignment horizontal="left" vertical="center" wrapText="1"/>
    </xf>
    <xf numFmtId="1" fontId="24" fillId="25" borderId="80" xfId="45" applyNumberFormat="1" applyFont="1" applyFill="1" applyBorder="1" applyAlignment="1" applyProtection="1">
      <alignment horizontal="center" vertical="center"/>
    </xf>
    <xf numFmtId="1" fontId="24" fillId="25" borderId="77" xfId="45" applyNumberFormat="1" applyFont="1" applyFill="1" applyBorder="1" applyAlignment="1" applyProtection="1">
      <alignment horizontal="center" vertical="center"/>
    </xf>
    <xf numFmtId="0" fontId="40" fillId="25" borderId="78" xfId="45" applyFont="1" applyFill="1" applyBorder="1" applyAlignment="1" applyProtection="1">
      <alignment horizontal="center" vertical="center"/>
    </xf>
    <xf numFmtId="0" fontId="39" fillId="25" borderId="78" xfId="48" applyFill="1" applyBorder="1" applyAlignment="1" applyProtection="1">
      <alignment horizontal="center" vertical="center"/>
    </xf>
    <xf numFmtId="0" fontId="40" fillId="25" borderId="78" xfId="45" applyFont="1" applyFill="1" applyBorder="1" applyAlignment="1" applyProtection="1">
      <alignment horizontal="center" textRotation="90"/>
    </xf>
    <xf numFmtId="0" fontId="39" fillId="25" borderId="115" xfId="48" applyFill="1" applyBorder="1" applyAlignment="1" applyProtection="1">
      <alignment horizontal="center"/>
    </xf>
    <xf numFmtId="0" fontId="43" fillId="4" borderId="142" xfId="40" applyFont="1" applyFill="1" applyBorder="1" applyAlignment="1" applyProtection="1">
      <alignment horizontal="center" vertical="center" textRotation="90" wrapText="1"/>
    </xf>
    <xf numFmtId="0" fontId="43" fillId="4" borderId="143" xfId="40" applyFont="1" applyFill="1" applyBorder="1" applyAlignment="1" applyProtection="1">
      <alignment horizontal="center" vertical="center" textRotation="90" wrapText="1"/>
    </xf>
    <xf numFmtId="0" fontId="40" fillId="25" borderId="76" xfId="45" applyFont="1" applyFill="1" applyBorder="1" applyAlignment="1" applyProtection="1">
      <alignment horizontal="center" vertical="center"/>
    </xf>
    <xf numFmtId="0" fontId="40" fillId="25" borderId="87" xfId="45" applyFont="1" applyFill="1" applyBorder="1" applyAlignment="1" applyProtection="1">
      <alignment horizontal="center" textRotation="90"/>
    </xf>
    <xf numFmtId="0" fontId="39" fillId="25" borderId="119" xfId="48" applyFill="1" applyBorder="1" applyAlignment="1" applyProtection="1">
      <alignment horizontal="center"/>
    </xf>
    <xf numFmtId="0" fontId="40" fillId="25" borderId="79" xfId="45" applyFont="1" applyFill="1" applyBorder="1" applyAlignment="1" applyProtection="1">
      <alignment horizontal="center" textRotation="90"/>
    </xf>
    <xf numFmtId="0" fontId="39" fillId="25" borderId="116" xfId="48" applyFill="1" applyBorder="1" applyAlignment="1" applyProtection="1">
      <alignment horizontal="center"/>
    </xf>
    <xf numFmtId="0" fontId="40" fillId="27" borderId="78" xfId="0" applyFont="1" applyFill="1" applyBorder="1" applyAlignment="1">
      <alignment vertical="center"/>
    </xf>
    <xf numFmtId="0" fontId="40" fillId="25" borderId="101" xfId="45" applyFont="1" applyFill="1" applyBorder="1" applyAlignment="1" applyProtection="1">
      <alignment horizontal="center"/>
    </xf>
    <xf numFmtId="0" fontId="40" fillId="25" borderId="102" xfId="45" applyFont="1" applyFill="1" applyBorder="1" applyAlignment="1" applyProtection="1">
      <alignment horizontal="center"/>
    </xf>
    <xf numFmtId="0" fontId="40" fillId="25" borderId="103" xfId="45" applyFont="1" applyFill="1" applyBorder="1" applyAlignment="1" applyProtection="1">
      <alignment horizontal="center"/>
    </xf>
    <xf numFmtId="0" fontId="40" fillId="25" borderId="104" xfId="45" applyFont="1" applyFill="1" applyBorder="1" applyAlignment="1" applyProtection="1">
      <alignment horizontal="center"/>
    </xf>
    <xf numFmtId="0" fontId="40" fillId="25" borderId="105" xfId="45" applyFont="1" applyFill="1" applyBorder="1" applyAlignment="1" applyProtection="1">
      <alignment horizontal="center"/>
    </xf>
    <xf numFmtId="0" fontId="40" fillId="25" borderId="109" xfId="45" applyFont="1" applyFill="1" applyBorder="1" applyAlignment="1" applyProtection="1">
      <alignment horizontal="center" vertical="center"/>
    </xf>
    <xf numFmtId="0" fontId="40" fillId="25" borderId="110" xfId="45" applyFont="1" applyFill="1" applyBorder="1" applyAlignment="1" applyProtection="1">
      <alignment horizontal="center" textRotation="90"/>
    </xf>
    <xf numFmtId="0" fontId="39" fillId="25" borderId="118" xfId="48" applyFill="1" applyBorder="1" applyAlignment="1" applyProtection="1">
      <alignment horizontal="center"/>
    </xf>
    <xf numFmtId="0" fontId="23" fillId="0" borderId="0" xfId="45" applyFont="1" applyFill="1" applyAlignment="1" applyProtection="1">
      <alignment horizontal="center" vertical="center"/>
    </xf>
    <xf numFmtId="0" fontId="23" fillId="0" borderId="0" xfId="45" applyFont="1" applyFill="1" applyBorder="1" applyAlignment="1" applyProtection="1">
      <alignment horizontal="center" vertical="center"/>
      <protection locked="0"/>
    </xf>
    <xf numFmtId="0" fontId="24" fillId="25" borderId="92" xfId="45" applyFont="1" applyFill="1" applyBorder="1" applyAlignment="1" applyProtection="1">
      <alignment horizontal="center" vertical="center" textRotation="90"/>
    </xf>
    <xf numFmtId="0" fontId="24" fillId="25" borderId="99" xfId="45" applyFont="1" applyFill="1" applyBorder="1" applyAlignment="1" applyProtection="1">
      <alignment horizontal="center" vertical="center" textRotation="90"/>
    </xf>
    <xf numFmtId="0" fontId="24" fillId="25" borderId="111" xfId="45" applyFont="1" applyFill="1" applyBorder="1" applyAlignment="1" applyProtection="1">
      <alignment horizontal="center" vertical="center" textRotation="90"/>
    </xf>
    <xf numFmtId="0" fontId="25" fillId="25" borderId="93" xfId="45" applyFont="1" applyFill="1" applyBorder="1" applyAlignment="1" applyProtection="1">
      <alignment horizontal="center" vertical="center" textRotation="90"/>
    </xf>
    <xf numFmtId="0" fontId="25" fillId="25" borderId="100" xfId="45" applyFont="1" applyFill="1" applyBorder="1" applyAlignment="1" applyProtection="1">
      <alignment horizontal="center" vertical="center" textRotation="90"/>
    </xf>
    <xf numFmtId="0" fontId="25" fillId="25" borderId="112" xfId="45" applyFont="1" applyFill="1" applyBorder="1" applyAlignment="1" applyProtection="1">
      <alignment horizontal="center" vertical="center" textRotation="90"/>
    </xf>
    <xf numFmtId="0" fontId="26" fillId="25" borderId="94" xfId="45" applyFont="1" applyFill="1" applyBorder="1" applyAlignment="1" applyProtection="1">
      <alignment horizontal="center" vertical="center"/>
    </xf>
    <xf numFmtId="0" fontId="26" fillId="25" borderId="0" xfId="45" applyFont="1" applyFill="1" applyBorder="1" applyAlignment="1" applyProtection="1">
      <alignment horizontal="center" vertical="center"/>
    </xf>
    <xf numFmtId="0" fontId="39" fillId="25" borderId="113" xfId="48" applyFill="1" applyBorder="1" applyAlignment="1" applyProtection="1">
      <alignment horizontal="center" vertical="center"/>
    </xf>
    <xf numFmtId="0" fontId="24" fillId="25" borderId="95" xfId="45" applyFont="1" applyFill="1" applyBorder="1" applyAlignment="1" applyProtection="1">
      <alignment horizontal="center" vertical="center" wrapText="1"/>
    </xf>
    <xf numFmtId="0" fontId="39" fillId="25" borderId="96" xfId="48" applyFill="1" applyBorder="1" applyAlignment="1" applyProtection="1">
      <alignment horizontal="center" vertical="center" wrapText="1"/>
    </xf>
    <xf numFmtId="0" fontId="24" fillId="25" borderId="97" xfId="45" applyFont="1" applyFill="1" applyBorder="1" applyAlignment="1" applyProtection="1">
      <alignment horizontal="center" vertical="center"/>
    </xf>
    <xf numFmtId="0" fontId="22" fillId="0" borderId="94" xfId="48" applyFont="1" applyBorder="1" applyAlignment="1">
      <alignment horizontal="center" vertical="center"/>
    </xf>
    <xf numFmtId="0" fontId="22" fillId="0" borderId="98" xfId="48" applyFont="1" applyBorder="1" applyAlignment="1">
      <alignment horizontal="center" vertical="center"/>
    </xf>
    <xf numFmtId="0" fontId="22" fillId="0" borderId="106" xfId="48" applyFont="1" applyBorder="1" applyAlignment="1">
      <alignment horizontal="center" vertical="center"/>
    </xf>
    <xf numFmtId="0" fontId="22" fillId="0" borderId="107" xfId="48" applyFont="1" applyBorder="1" applyAlignment="1">
      <alignment horizontal="center" vertical="center"/>
    </xf>
    <xf numFmtId="0" fontId="22" fillId="0" borderId="108" xfId="48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101" xfId="0" applyFont="1" applyBorder="1" applyAlignment="1">
      <alignment horizontal="center" vertical="top"/>
    </xf>
    <xf numFmtId="0" fontId="24" fillId="0" borderId="102" xfId="0" applyFont="1" applyBorder="1" applyAlignment="1">
      <alignment horizontal="center" vertical="top"/>
    </xf>
    <xf numFmtId="0" fontId="24" fillId="0" borderId="103" xfId="0" applyFont="1" applyBorder="1" applyAlignment="1">
      <alignment horizontal="center" vertical="top"/>
    </xf>
    <xf numFmtId="0" fontId="24" fillId="0" borderId="114" xfId="0" applyFont="1" applyBorder="1" applyAlignment="1">
      <alignment horizontal="center" vertical="top"/>
    </xf>
    <xf numFmtId="0" fontId="24" fillId="0" borderId="115" xfId="0" applyFont="1" applyBorder="1" applyAlignment="1">
      <alignment horizontal="center" vertical="top"/>
    </xf>
    <xf numFmtId="0" fontId="24" fillId="0" borderId="116" xfId="0" applyFont="1" applyBorder="1" applyAlignment="1">
      <alignment horizontal="center" vertical="top"/>
    </xf>
    <xf numFmtId="0" fontId="24" fillId="0" borderId="121" xfId="0" applyFont="1" applyBorder="1" applyAlignment="1">
      <alignment horizontal="center"/>
    </xf>
    <xf numFmtId="0" fontId="24" fillId="0" borderId="123" xfId="0" applyFont="1" applyBorder="1" applyAlignment="1">
      <alignment horizontal="center"/>
    </xf>
    <xf numFmtId="0" fontId="24" fillId="0" borderId="122" xfId="0" applyFont="1" applyBorder="1" applyAlignment="1">
      <alignment horizontal="center"/>
    </xf>
    <xf numFmtId="0" fontId="24" fillId="0" borderId="172" xfId="0" applyFont="1" applyBorder="1" applyAlignment="1">
      <alignment horizontal="center" vertical="top"/>
    </xf>
    <xf numFmtId="0" fontId="24" fillId="0" borderId="174" xfId="0" applyFont="1" applyBorder="1" applyAlignment="1">
      <alignment horizontal="center" vertical="top"/>
    </xf>
    <xf numFmtId="0" fontId="22" fillId="0" borderId="125" xfId="0" applyFont="1" applyBorder="1" applyAlignment="1">
      <alignment horizontal="left"/>
    </xf>
    <xf numFmtId="0" fontId="22" fillId="0" borderId="82" xfId="0" applyFont="1" applyBorder="1" applyAlignment="1">
      <alignment horizontal="left"/>
    </xf>
    <xf numFmtId="0" fontId="22" fillId="0" borderId="171" xfId="0" applyFont="1" applyBorder="1" applyAlignment="1">
      <alignment horizontal="left"/>
    </xf>
    <xf numFmtId="0" fontId="22" fillId="0" borderId="76" xfId="0" applyFont="1" applyBorder="1" applyAlignment="1">
      <alignment horizontal="left"/>
    </xf>
    <xf numFmtId="0" fontId="22" fillId="0" borderId="78" xfId="0" applyFont="1" applyBorder="1" applyAlignment="1">
      <alignment horizontal="left"/>
    </xf>
    <xf numFmtId="0" fontId="22" fillId="0" borderId="117" xfId="0" applyFont="1" applyBorder="1" applyAlignment="1">
      <alignment horizontal="center"/>
    </xf>
    <xf numFmtId="0" fontId="22" fillId="0" borderId="115" xfId="0" applyFont="1" applyBorder="1" applyAlignment="1">
      <alignment horizontal="center"/>
    </xf>
    <xf numFmtId="0" fontId="22" fillId="0" borderId="110" xfId="0" applyFont="1" applyBorder="1" applyAlignment="1">
      <alignment horizontal="left"/>
    </xf>
    <xf numFmtId="0" fontId="22" fillId="0" borderId="77" xfId="0" applyFont="1" applyBorder="1" applyAlignment="1">
      <alignment horizontal="left"/>
    </xf>
    <xf numFmtId="0" fontId="22" fillId="0" borderId="81" xfId="0" applyFont="1" applyBorder="1" applyAlignment="1">
      <alignment horizontal="left"/>
    </xf>
    <xf numFmtId="0" fontId="22" fillId="0" borderId="118" xfId="0" applyFont="1" applyBorder="1" applyAlignment="1">
      <alignment horizontal="left"/>
    </xf>
    <xf numFmtId="0" fontId="22" fillId="0" borderId="176" xfId="0" applyFont="1" applyBorder="1" applyAlignment="1">
      <alignment horizontal="left"/>
    </xf>
    <xf numFmtId="0" fontId="22" fillId="0" borderId="177" xfId="0" applyFont="1" applyBorder="1" applyAlignment="1">
      <alignment horizontal="left"/>
    </xf>
  </cellXfs>
  <cellStyles count="5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6"/>
    <cellStyle name="Normál 2 2" xfId="47"/>
    <cellStyle name="Normál 2 2 2" xfId="51"/>
    <cellStyle name="Normál 2 3" xfId="50"/>
    <cellStyle name="Normál 3" xfId="48"/>
    <cellStyle name="Normál 3 2" xfId="49"/>
    <cellStyle name="Normál 4" xfId="52"/>
    <cellStyle name="Normál_bsc_kep_terv_onkorm_szakir" xfId="39"/>
    <cellStyle name="Normál_H_B séma 0323" xfId="40"/>
    <cellStyle name="Normál_H_B séma 0323 2" xfId="45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</sheetPr>
  <dimension ref="A1:AS200"/>
  <sheetViews>
    <sheetView topLeftCell="A43" zoomScale="84" zoomScaleNormal="84" zoomScaleSheetLayoutView="75" zoomScalePageLayoutView="90" workbookViewId="0">
      <selection activeCell="A58" sqref="A58"/>
    </sheetView>
  </sheetViews>
  <sheetFormatPr defaultColWidth="10.6640625" defaultRowHeight="15.75" x14ac:dyDescent="0.25"/>
  <cols>
    <col min="1" max="1" width="21.1640625" style="1" customWidth="1"/>
    <col min="2" max="2" width="7.1640625" style="93" customWidth="1"/>
    <col min="3" max="3" width="78.33203125" style="93" customWidth="1"/>
    <col min="4" max="27" width="5.6640625" style="90" customWidth="1"/>
    <col min="28" max="28" width="6.5" style="90" customWidth="1"/>
    <col min="29" max="29" width="10.6640625" style="90" bestFit="1" customWidth="1"/>
    <col min="30" max="30" width="6.5" style="90" bestFit="1" customWidth="1"/>
    <col min="31" max="31" width="12.1640625" style="90" bestFit="1" customWidth="1"/>
    <col min="32" max="32" width="11.83203125" style="90" bestFit="1" customWidth="1"/>
    <col min="33" max="33" width="10.33203125" style="90" customWidth="1"/>
    <col min="34" max="34" width="63.83203125" style="2" bestFit="1" customWidth="1"/>
    <col min="35" max="35" width="39.5" style="2" bestFit="1" customWidth="1"/>
    <col min="36" max="45" width="1.83203125" style="2" customWidth="1"/>
    <col min="46" max="46" width="2.33203125" style="2" customWidth="1"/>
    <col min="47" max="16384" width="10.6640625" style="2"/>
  </cols>
  <sheetData>
    <row r="1" spans="1:45" ht="23.25" x14ac:dyDescent="0.2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378"/>
      <c r="AO1" s="378"/>
      <c r="AP1" s="378"/>
      <c r="AQ1" s="378"/>
      <c r="AR1" s="378"/>
      <c r="AS1" s="378"/>
    </row>
    <row r="2" spans="1:45" ht="23.25" x14ac:dyDescent="0.2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</row>
    <row r="3" spans="1:45" ht="21.95" customHeight="1" x14ac:dyDescent="0.2">
      <c r="A3" s="379" t="s">
        <v>180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  <c r="AS3" s="379"/>
    </row>
    <row r="4" spans="1:45" ht="21.95" customHeight="1" thickBot="1" x14ac:dyDescent="0.25">
      <c r="A4" s="378" t="s">
        <v>139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</row>
    <row r="5" spans="1:45" ht="15.75" customHeight="1" thickTop="1" thickBot="1" x14ac:dyDescent="0.25">
      <c r="A5" s="371" t="s">
        <v>1</v>
      </c>
      <c r="B5" s="372" t="s">
        <v>2</v>
      </c>
      <c r="C5" s="373" t="s">
        <v>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374" t="s">
        <v>4</v>
      </c>
      <c r="Q5" s="374"/>
      <c r="R5" s="374"/>
      <c r="S5" s="374"/>
      <c r="T5" s="374"/>
      <c r="U5" s="374"/>
      <c r="V5" s="374"/>
      <c r="W5" s="374"/>
      <c r="X5" s="374"/>
      <c r="Y5" s="374"/>
      <c r="Z5" s="374"/>
      <c r="AA5" s="374"/>
      <c r="AB5" s="342" t="s">
        <v>5</v>
      </c>
      <c r="AC5" s="342"/>
      <c r="AD5" s="342"/>
      <c r="AE5" s="342"/>
      <c r="AF5" s="342"/>
      <c r="AG5" s="342"/>
      <c r="AH5" s="383" t="s">
        <v>43</v>
      </c>
      <c r="AI5" s="385" t="s">
        <v>44</v>
      </c>
    </row>
    <row r="6" spans="1:45" ht="15.75" customHeight="1" thickTop="1" thickBot="1" x14ac:dyDescent="0.3">
      <c r="A6" s="371"/>
      <c r="B6" s="372"/>
      <c r="C6" s="373"/>
      <c r="D6" s="375" t="s">
        <v>6</v>
      </c>
      <c r="E6" s="375"/>
      <c r="F6" s="375"/>
      <c r="G6" s="375"/>
      <c r="H6" s="375"/>
      <c r="I6" s="375"/>
      <c r="J6" s="358" t="s">
        <v>7</v>
      </c>
      <c r="K6" s="358"/>
      <c r="L6" s="358"/>
      <c r="M6" s="358"/>
      <c r="N6" s="358"/>
      <c r="O6" s="358"/>
      <c r="P6" s="375" t="s">
        <v>8</v>
      </c>
      <c r="Q6" s="375"/>
      <c r="R6" s="375"/>
      <c r="S6" s="375"/>
      <c r="T6" s="375"/>
      <c r="U6" s="375"/>
      <c r="V6" s="358" t="s">
        <v>9</v>
      </c>
      <c r="W6" s="358"/>
      <c r="X6" s="358"/>
      <c r="Y6" s="358"/>
      <c r="Z6" s="358"/>
      <c r="AA6" s="358"/>
      <c r="AB6" s="342"/>
      <c r="AC6" s="342"/>
      <c r="AD6" s="342"/>
      <c r="AE6" s="342"/>
      <c r="AF6" s="342"/>
      <c r="AG6" s="342"/>
      <c r="AH6" s="384"/>
      <c r="AI6" s="386"/>
    </row>
    <row r="7" spans="1:45" ht="15.75" customHeight="1" thickTop="1" thickBot="1" x14ac:dyDescent="0.25">
      <c r="A7" s="371"/>
      <c r="B7" s="372"/>
      <c r="C7" s="373"/>
      <c r="D7" s="361" t="s">
        <v>10</v>
      </c>
      <c r="E7" s="361"/>
      <c r="F7" s="362" t="s">
        <v>11</v>
      </c>
      <c r="G7" s="362"/>
      <c r="H7" s="359" t="s">
        <v>12</v>
      </c>
      <c r="I7" s="370" t="s">
        <v>41</v>
      </c>
      <c r="J7" s="361" t="s">
        <v>10</v>
      </c>
      <c r="K7" s="361"/>
      <c r="L7" s="362" t="s">
        <v>11</v>
      </c>
      <c r="M7" s="362"/>
      <c r="N7" s="359" t="s">
        <v>12</v>
      </c>
      <c r="O7" s="376" t="s">
        <v>42</v>
      </c>
      <c r="P7" s="361" t="s">
        <v>10</v>
      </c>
      <c r="Q7" s="361"/>
      <c r="R7" s="362" t="s">
        <v>11</v>
      </c>
      <c r="S7" s="362"/>
      <c r="T7" s="359" t="s">
        <v>12</v>
      </c>
      <c r="U7" s="376" t="s">
        <v>42</v>
      </c>
      <c r="V7" s="361" t="s">
        <v>10</v>
      </c>
      <c r="W7" s="361"/>
      <c r="X7" s="362" t="s">
        <v>11</v>
      </c>
      <c r="Y7" s="362"/>
      <c r="Z7" s="359" t="s">
        <v>12</v>
      </c>
      <c r="AA7" s="370" t="s">
        <v>42</v>
      </c>
      <c r="AB7" s="361" t="s">
        <v>10</v>
      </c>
      <c r="AC7" s="361"/>
      <c r="AD7" s="362" t="s">
        <v>11</v>
      </c>
      <c r="AE7" s="362"/>
      <c r="AF7" s="359" t="s">
        <v>12</v>
      </c>
      <c r="AG7" s="360" t="s">
        <v>39</v>
      </c>
      <c r="AH7" s="384"/>
      <c r="AI7" s="386"/>
    </row>
    <row r="8" spans="1:45" ht="80.099999999999994" customHeight="1" thickTop="1" thickBot="1" x14ac:dyDescent="0.25">
      <c r="A8" s="371"/>
      <c r="B8" s="372"/>
      <c r="C8" s="373"/>
      <c r="D8" s="64" t="s">
        <v>23</v>
      </c>
      <c r="E8" s="97" t="s">
        <v>24</v>
      </c>
      <c r="F8" s="66" t="s">
        <v>23</v>
      </c>
      <c r="G8" s="97" t="s">
        <v>24</v>
      </c>
      <c r="H8" s="359"/>
      <c r="I8" s="370"/>
      <c r="J8" s="64" t="s">
        <v>23</v>
      </c>
      <c r="K8" s="97" t="s">
        <v>24</v>
      </c>
      <c r="L8" s="66" t="s">
        <v>23</v>
      </c>
      <c r="M8" s="97" t="s">
        <v>24</v>
      </c>
      <c r="N8" s="359"/>
      <c r="O8" s="377"/>
      <c r="P8" s="64" t="s">
        <v>23</v>
      </c>
      <c r="Q8" s="65" t="s">
        <v>24</v>
      </c>
      <c r="R8" s="66" t="s">
        <v>23</v>
      </c>
      <c r="S8" s="65" t="s">
        <v>24</v>
      </c>
      <c r="T8" s="359"/>
      <c r="U8" s="377"/>
      <c r="V8" s="64" t="s">
        <v>23</v>
      </c>
      <c r="W8" s="65" t="s">
        <v>24</v>
      </c>
      <c r="X8" s="66" t="s">
        <v>23</v>
      </c>
      <c r="Y8" s="65" t="s">
        <v>24</v>
      </c>
      <c r="Z8" s="359"/>
      <c r="AA8" s="370"/>
      <c r="AB8" s="64" t="s">
        <v>23</v>
      </c>
      <c r="AC8" s="111" t="s">
        <v>24</v>
      </c>
      <c r="AD8" s="66" t="s">
        <v>23</v>
      </c>
      <c r="AE8" s="111" t="s">
        <v>24</v>
      </c>
      <c r="AF8" s="359"/>
      <c r="AG8" s="360"/>
      <c r="AH8" s="384"/>
      <c r="AI8" s="386"/>
    </row>
    <row r="9" spans="1:45" s="5" customFormat="1" ht="15.75" customHeight="1" x14ac:dyDescent="0.3">
      <c r="A9" s="3"/>
      <c r="B9" s="4"/>
      <c r="C9" s="118" t="s">
        <v>51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67"/>
      <c r="AC9" s="120"/>
      <c r="AD9" s="120"/>
      <c r="AE9" s="120"/>
      <c r="AF9" s="120"/>
      <c r="AG9" s="121"/>
      <c r="AH9" s="291"/>
      <c r="AI9" s="292"/>
    </row>
    <row r="10" spans="1:45" s="59" customFormat="1" ht="15.75" customHeight="1" x14ac:dyDescent="0.25">
      <c r="A10" s="286" t="s">
        <v>64</v>
      </c>
      <c r="B10" s="50" t="s">
        <v>13</v>
      </c>
      <c r="C10" s="287" t="s">
        <v>70</v>
      </c>
      <c r="D10" s="100"/>
      <c r="E10" s="138">
        <v>8</v>
      </c>
      <c r="F10" s="181"/>
      <c r="G10" s="138"/>
      <c r="H10" s="181">
        <v>3</v>
      </c>
      <c r="I10" s="182" t="s">
        <v>76</v>
      </c>
      <c r="J10" s="166"/>
      <c r="K10" s="138"/>
      <c r="L10" s="165"/>
      <c r="M10" s="138"/>
      <c r="N10" s="165"/>
      <c r="O10" s="168"/>
      <c r="P10" s="165"/>
      <c r="Q10" s="138"/>
      <c r="R10" s="165"/>
      <c r="S10" s="138"/>
      <c r="T10" s="165"/>
      <c r="U10" s="167"/>
      <c r="V10" s="166"/>
      <c r="W10" s="138"/>
      <c r="X10" s="165"/>
      <c r="Y10" s="138"/>
      <c r="Z10" s="165"/>
      <c r="AA10" s="282"/>
      <c r="AB10" s="139"/>
      <c r="AC10" s="138">
        <f t="shared" ref="AC10:AC31" si="0">E10+K10+Q10+W10</f>
        <v>8</v>
      </c>
      <c r="AD10" s="8"/>
      <c r="AE10" s="6">
        <f t="shared" ref="AE10:AE31" si="1">G10+M10+S10+Y10</f>
        <v>0</v>
      </c>
      <c r="AF10" s="8">
        <f t="shared" ref="AF10:AF31" si="2">H10+N10+T10+Z10</f>
        <v>3</v>
      </c>
      <c r="AG10" s="9"/>
      <c r="AH10" s="288" t="s">
        <v>78</v>
      </c>
      <c r="AI10" s="289" t="s">
        <v>79</v>
      </c>
    </row>
    <row r="11" spans="1:45" s="59" customFormat="1" ht="15.75" customHeight="1" x14ac:dyDescent="0.25">
      <c r="A11" s="314" t="s">
        <v>65</v>
      </c>
      <c r="B11" s="50" t="s">
        <v>13</v>
      </c>
      <c r="C11" s="313" t="s">
        <v>71</v>
      </c>
      <c r="D11" s="100"/>
      <c r="E11" s="138"/>
      <c r="F11" s="181"/>
      <c r="G11" s="138"/>
      <c r="H11" s="181"/>
      <c r="I11" s="182"/>
      <c r="J11" s="166"/>
      <c r="K11" s="138">
        <v>6</v>
      </c>
      <c r="L11" s="165"/>
      <c r="M11" s="138"/>
      <c r="N11" s="165">
        <v>2</v>
      </c>
      <c r="O11" s="168" t="s">
        <v>13</v>
      </c>
      <c r="P11" s="165"/>
      <c r="Q11" s="138"/>
      <c r="R11" s="165"/>
      <c r="S11" s="138"/>
      <c r="T11" s="165"/>
      <c r="U11" s="167"/>
      <c r="V11" s="166"/>
      <c r="W11" s="138"/>
      <c r="X11" s="165"/>
      <c r="Y11" s="138"/>
      <c r="Z11" s="165"/>
      <c r="AA11" s="168"/>
      <c r="AB11" s="7"/>
      <c r="AC11" s="138">
        <f t="shared" si="0"/>
        <v>6</v>
      </c>
      <c r="AD11" s="8"/>
      <c r="AE11" s="138">
        <f t="shared" si="1"/>
        <v>0</v>
      </c>
      <c r="AF11" s="140">
        <f t="shared" si="2"/>
        <v>2</v>
      </c>
      <c r="AG11" s="9"/>
      <c r="AH11" s="288" t="s">
        <v>80</v>
      </c>
      <c r="AI11" s="312" t="s">
        <v>192</v>
      </c>
    </row>
    <row r="12" spans="1:45" s="59" customFormat="1" ht="15.75" customHeight="1" x14ac:dyDescent="0.25">
      <c r="A12" s="286" t="s">
        <v>174</v>
      </c>
      <c r="B12" s="50" t="s">
        <v>13</v>
      </c>
      <c r="C12" s="316" t="s">
        <v>175</v>
      </c>
      <c r="D12" s="100"/>
      <c r="E12" s="138">
        <v>6</v>
      </c>
      <c r="F12" s="181"/>
      <c r="G12" s="138">
        <v>4</v>
      </c>
      <c r="H12" s="181">
        <v>3</v>
      </c>
      <c r="I12" s="182" t="s">
        <v>77</v>
      </c>
      <c r="J12" s="166"/>
      <c r="K12" s="138"/>
      <c r="L12" s="165"/>
      <c r="M12" s="138"/>
      <c r="N12" s="165"/>
      <c r="O12" s="168"/>
      <c r="P12" s="165"/>
      <c r="Q12" s="138"/>
      <c r="R12" s="165"/>
      <c r="S12" s="138"/>
      <c r="T12" s="165"/>
      <c r="U12" s="167"/>
      <c r="V12" s="166"/>
      <c r="W12" s="138"/>
      <c r="X12" s="165"/>
      <c r="Y12" s="138"/>
      <c r="Z12" s="165"/>
      <c r="AA12" s="168"/>
      <c r="AB12" s="7"/>
      <c r="AC12" s="138">
        <f t="shared" si="0"/>
        <v>6</v>
      </c>
      <c r="AD12" s="8"/>
      <c r="AE12" s="138">
        <f t="shared" si="1"/>
        <v>4</v>
      </c>
      <c r="AF12" s="140">
        <f t="shared" si="2"/>
        <v>3</v>
      </c>
      <c r="AG12" s="9"/>
      <c r="AH12" s="290" t="s">
        <v>81</v>
      </c>
      <c r="AI12" s="319" t="s">
        <v>184</v>
      </c>
    </row>
    <row r="13" spans="1:45" s="59" customFormat="1" ht="15.75" customHeight="1" x14ac:dyDescent="0.25">
      <c r="A13" s="314" t="s">
        <v>66</v>
      </c>
      <c r="B13" s="50" t="s">
        <v>13</v>
      </c>
      <c r="C13" s="313" t="s">
        <v>72</v>
      </c>
      <c r="D13" s="100"/>
      <c r="E13" s="138">
        <v>18</v>
      </c>
      <c r="F13" s="181"/>
      <c r="G13" s="138"/>
      <c r="H13" s="181">
        <v>5</v>
      </c>
      <c r="I13" s="182" t="s">
        <v>177</v>
      </c>
      <c r="J13" s="166"/>
      <c r="K13" s="138"/>
      <c r="L13" s="165"/>
      <c r="M13" s="138"/>
      <c r="N13" s="165"/>
      <c r="O13" s="168"/>
      <c r="P13" s="165"/>
      <c r="Q13" s="138"/>
      <c r="R13" s="165"/>
      <c r="S13" s="138"/>
      <c r="T13" s="165"/>
      <c r="U13" s="167"/>
      <c r="V13" s="166"/>
      <c r="W13" s="138"/>
      <c r="X13" s="165"/>
      <c r="Y13" s="138"/>
      <c r="Z13" s="165"/>
      <c r="AA13" s="168"/>
      <c r="AB13" s="7"/>
      <c r="AC13" s="138">
        <f t="shared" si="0"/>
        <v>18</v>
      </c>
      <c r="AD13" s="8"/>
      <c r="AE13" s="138">
        <f t="shared" si="1"/>
        <v>0</v>
      </c>
      <c r="AF13" s="140">
        <f t="shared" si="2"/>
        <v>5</v>
      </c>
      <c r="AG13" s="9"/>
      <c r="AH13" s="323" t="s">
        <v>193</v>
      </c>
      <c r="AI13" s="319" t="s">
        <v>82</v>
      </c>
    </row>
    <row r="14" spans="1:45" s="59" customFormat="1" ht="15.75" customHeight="1" x14ac:dyDescent="0.25">
      <c r="A14" s="286" t="s">
        <v>67</v>
      </c>
      <c r="B14" s="50" t="s">
        <v>13</v>
      </c>
      <c r="C14" s="316" t="s">
        <v>73</v>
      </c>
      <c r="D14" s="100"/>
      <c r="E14" s="138"/>
      <c r="F14" s="181"/>
      <c r="G14" s="138"/>
      <c r="H14" s="181"/>
      <c r="I14" s="182"/>
      <c r="J14" s="166"/>
      <c r="K14" s="138"/>
      <c r="L14" s="165"/>
      <c r="M14" s="138">
        <v>8</v>
      </c>
      <c r="N14" s="165">
        <v>2</v>
      </c>
      <c r="O14" s="168" t="s">
        <v>77</v>
      </c>
      <c r="P14" s="165"/>
      <c r="Q14" s="138"/>
      <c r="R14" s="165"/>
      <c r="S14" s="138"/>
      <c r="T14" s="165"/>
      <c r="U14" s="167"/>
      <c r="V14" s="166"/>
      <c r="W14" s="138"/>
      <c r="X14" s="165"/>
      <c r="Y14" s="138"/>
      <c r="Z14" s="165"/>
      <c r="AA14" s="168"/>
      <c r="AB14" s="7"/>
      <c r="AC14" s="138">
        <f t="shared" si="0"/>
        <v>0</v>
      </c>
      <c r="AD14" s="8"/>
      <c r="AE14" s="138">
        <f t="shared" si="1"/>
        <v>8</v>
      </c>
      <c r="AF14" s="140">
        <f t="shared" si="2"/>
        <v>2</v>
      </c>
      <c r="AG14" s="9"/>
      <c r="AH14" s="288" t="s">
        <v>78</v>
      </c>
      <c r="AI14" s="319" t="s">
        <v>79</v>
      </c>
    </row>
    <row r="15" spans="1:45" s="59" customFormat="1" ht="15.75" customHeight="1" x14ac:dyDescent="0.25">
      <c r="A15" s="286" t="s">
        <v>68</v>
      </c>
      <c r="B15" s="161" t="s">
        <v>13</v>
      </c>
      <c r="C15" s="316" t="s">
        <v>74</v>
      </c>
      <c r="D15" s="100"/>
      <c r="E15" s="138">
        <v>24</v>
      </c>
      <c r="F15" s="181"/>
      <c r="G15" s="138"/>
      <c r="H15" s="181">
        <v>6</v>
      </c>
      <c r="I15" s="182" t="s">
        <v>13</v>
      </c>
      <c r="J15" s="166"/>
      <c r="K15" s="138"/>
      <c r="L15" s="165"/>
      <c r="M15" s="138"/>
      <c r="N15" s="165"/>
      <c r="O15" s="168"/>
      <c r="P15" s="165"/>
      <c r="Q15" s="138"/>
      <c r="R15" s="165"/>
      <c r="S15" s="138"/>
      <c r="T15" s="165"/>
      <c r="U15" s="167"/>
      <c r="V15" s="166"/>
      <c r="W15" s="138"/>
      <c r="X15" s="165"/>
      <c r="Y15" s="138"/>
      <c r="Z15" s="165"/>
      <c r="AA15" s="168"/>
      <c r="AB15" s="7"/>
      <c r="AC15" s="138">
        <f t="shared" si="0"/>
        <v>24</v>
      </c>
      <c r="AD15" s="8"/>
      <c r="AE15" s="138">
        <f t="shared" si="1"/>
        <v>0</v>
      </c>
      <c r="AF15" s="140">
        <f t="shared" si="2"/>
        <v>6</v>
      </c>
      <c r="AG15" s="9"/>
      <c r="AH15" s="328" t="s">
        <v>194</v>
      </c>
      <c r="AI15" s="319" t="s">
        <v>196</v>
      </c>
    </row>
    <row r="16" spans="1:45" s="59" customFormat="1" ht="15.75" customHeight="1" x14ac:dyDescent="0.25">
      <c r="A16" s="314" t="s">
        <v>69</v>
      </c>
      <c r="B16" s="50" t="s">
        <v>13</v>
      </c>
      <c r="C16" s="313" t="s">
        <v>75</v>
      </c>
      <c r="D16" s="100"/>
      <c r="E16" s="138"/>
      <c r="F16" s="181"/>
      <c r="G16" s="138"/>
      <c r="H16" s="181"/>
      <c r="I16" s="182"/>
      <c r="J16" s="166"/>
      <c r="K16" s="138">
        <v>18</v>
      </c>
      <c r="L16" s="165"/>
      <c r="M16" s="138"/>
      <c r="N16" s="165">
        <v>4</v>
      </c>
      <c r="O16" s="168" t="s">
        <v>13</v>
      </c>
      <c r="P16" s="165"/>
      <c r="Q16" s="138"/>
      <c r="R16" s="165"/>
      <c r="S16" s="138"/>
      <c r="T16" s="165"/>
      <c r="U16" s="167"/>
      <c r="V16" s="166"/>
      <c r="W16" s="138"/>
      <c r="X16" s="165"/>
      <c r="Y16" s="138"/>
      <c r="Z16" s="165"/>
      <c r="AA16" s="168"/>
      <c r="AB16" s="7"/>
      <c r="AC16" s="138">
        <f t="shared" si="0"/>
        <v>18</v>
      </c>
      <c r="AD16" s="8"/>
      <c r="AE16" s="138">
        <f t="shared" si="1"/>
        <v>0</v>
      </c>
      <c r="AF16" s="140">
        <f t="shared" si="2"/>
        <v>4</v>
      </c>
      <c r="AG16" s="9"/>
      <c r="AH16" s="323" t="s">
        <v>193</v>
      </c>
      <c r="AI16" s="312" t="s">
        <v>82</v>
      </c>
    </row>
    <row r="17" spans="1:35" s="59" customFormat="1" ht="15.75" customHeight="1" x14ac:dyDescent="0.25">
      <c r="A17" s="314" t="s">
        <v>84</v>
      </c>
      <c r="B17" s="50" t="s">
        <v>13</v>
      </c>
      <c r="C17" s="315" t="s">
        <v>101</v>
      </c>
      <c r="D17" s="100"/>
      <c r="E17" s="138"/>
      <c r="F17" s="181"/>
      <c r="G17" s="138"/>
      <c r="H17" s="181"/>
      <c r="I17" s="182"/>
      <c r="J17" s="166"/>
      <c r="K17" s="138"/>
      <c r="L17" s="165"/>
      <c r="M17" s="138"/>
      <c r="N17" s="165"/>
      <c r="O17" s="168"/>
      <c r="P17" s="165"/>
      <c r="Q17" s="138">
        <v>8</v>
      </c>
      <c r="R17" s="165"/>
      <c r="S17" s="138"/>
      <c r="T17" s="165">
        <v>2</v>
      </c>
      <c r="U17" s="167" t="s">
        <v>76</v>
      </c>
      <c r="V17" s="166"/>
      <c r="W17" s="138"/>
      <c r="X17" s="165"/>
      <c r="Y17" s="138"/>
      <c r="Z17" s="165"/>
      <c r="AA17" s="168"/>
      <c r="AB17" s="7"/>
      <c r="AC17" s="138">
        <f t="shared" si="0"/>
        <v>8</v>
      </c>
      <c r="AD17" s="8"/>
      <c r="AE17" s="138">
        <f t="shared" si="1"/>
        <v>0</v>
      </c>
      <c r="AF17" s="140">
        <f t="shared" si="2"/>
        <v>2</v>
      </c>
      <c r="AG17" s="9"/>
      <c r="AH17" s="323" t="s">
        <v>78</v>
      </c>
      <c r="AI17" s="319" t="s">
        <v>118</v>
      </c>
    </row>
    <row r="18" spans="1:35" s="59" customFormat="1" ht="15.75" customHeight="1" x14ac:dyDescent="0.25">
      <c r="A18" s="286" t="s">
        <v>85</v>
      </c>
      <c r="B18" s="51" t="s">
        <v>13</v>
      </c>
      <c r="C18" s="317" t="s">
        <v>102</v>
      </c>
      <c r="D18" s="100"/>
      <c r="E18" s="138"/>
      <c r="F18" s="181"/>
      <c r="G18" s="138"/>
      <c r="H18" s="181"/>
      <c r="I18" s="182"/>
      <c r="J18" s="166"/>
      <c r="K18" s="138"/>
      <c r="L18" s="165"/>
      <c r="M18" s="138"/>
      <c r="N18" s="165"/>
      <c r="O18" s="168"/>
      <c r="P18" s="165"/>
      <c r="Q18" s="138"/>
      <c r="R18" s="165"/>
      <c r="S18" s="138"/>
      <c r="T18" s="165"/>
      <c r="U18" s="167"/>
      <c r="V18" s="166"/>
      <c r="W18" s="138"/>
      <c r="X18" s="165"/>
      <c r="Y18" s="138">
        <v>12</v>
      </c>
      <c r="Z18" s="165">
        <v>2</v>
      </c>
      <c r="AA18" s="168" t="s">
        <v>77</v>
      </c>
      <c r="AB18" s="7"/>
      <c r="AC18" s="138">
        <f t="shared" si="0"/>
        <v>0</v>
      </c>
      <c r="AD18" s="8"/>
      <c r="AE18" s="138">
        <f t="shared" si="1"/>
        <v>12</v>
      </c>
      <c r="AF18" s="140">
        <f t="shared" si="2"/>
        <v>2</v>
      </c>
      <c r="AG18" s="9"/>
      <c r="AH18" s="324" t="s">
        <v>194</v>
      </c>
      <c r="AI18" s="319" t="s">
        <v>196</v>
      </c>
    </row>
    <row r="19" spans="1:35" ht="15.75" customHeight="1" x14ac:dyDescent="0.25">
      <c r="A19" s="314" t="s">
        <v>86</v>
      </c>
      <c r="B19" s="50" t="s">
        <v>13</v>
      </c>
      <c r="C19" s="315" t="s">
        <v>103</v>
      </c>
      <c r="D19" s="100"/>
      <c r="E19" s="138"/>
      <c r="F19" s="181"/>
      <c r="G19" s="138"/>
      <c r="H19" s="181"/>
      <c r="I19" s="182"/>
      <c r="J19" s="166"/>
      <c r="K19" s="138"/>
      <c r="L19" s="165"/>
      <c r="M19" s="138"/>
      <c r="N19" s="165"/>
      <c r="O19" s="168"/>
      <c r="P19" s="165"/>
      <c r="Q19" s="138">
        <v>12</v>
      </c>
      <c r="R19" s="165"/>
      <c r="S19" s="138"/>
      <c r="T19" s="165">
        <v>2</v>
      </c>
      <c r="U19" s="167" t="s">
        <v>76</v>
      </c>
      <c r="V19" s="166"/>
      <c r="W19" s="138"/>
      <c r="X19" s="165"/>
      <c r="Y19" s="138"/>
      <c r="Z19" s="165"/>
      <c r="AA19" s="168"/>
      <c r="AB19" s="7"/>
      <c r="AC19" s="138">
        <f t="shared" si="0"/>
        <v>12</v>
      </c>
      <c r="AD19" s="8"/>
      <c r="AE19" s="138">
        <f t="shared" si="1"/>
        <v>0</v>
      </c>
      <c r="AF19" s="140">
        <f t="shared" si="2"/>
        <v>2</v>
      </c>
      <c r="AG19" s="9"/>
      <c r="AH19" s="323" t="s">
        <v>78</v>
      </c>
      <c r="AI19" s="319" t="s">
        <v>118</v>
      </c>
    </row>
    <row r="20" spans="1:35" ht="15.75" customHeight="1" x14ac:dyDescent="0.25">
      <c r="A20" s="314" t="s">
        <v>87</v>
      </c>
      <c r="B20" s="50" t="s">
        <v>13</v>
      </c>
      <c r="C20" s="315" t="s">
        <v>104</v>
      </c>
      <c r="D20" s="100"/>
      <c r="E20" s="138"/>
      <c r="F20" s="181"/>
      <c r="G20" s="138"/>
      <c r="H20" s="181"/>
      <c r="I20" s="182"/>
      <c r="J20" s="166"/>
      <c r="K20" s="138">
        <v>8</v>
      </c>
      <c r="L20" s="165"/>
      <c r="M20" s="138"/>
      <c r="N20" s="165">
        <v>3</v>
      </c>
      <c r="O20" s="168" t="s">
        <v>76</v>
      </c>
      <c r="P20" s="165"/>
      <c r="Q20" s="138"/>
      <c r="R20" s="165"/>
      <c r="S20" s="138"/>
      <c r="T20" s="165"/>
      <c r="U20" s="167"/>
      <c r="V20" s="166"/>
      <c r="W20" s="138"/>
      <c r="X20" s="165"/>
      <c r="Y20" s="138"/>
      <c r="Z20" s="165"/>
      <c r="AA20" s="168"/>
      <c r="AB20" s="7"/>
      <c r="AC20" s="138">
        <f t="shared" si="0"/>
        <v>8</v>
      </c>
      <c r="AD20" s="8"/>
      <c r="AE20" s="138">
        <f t="shared" si="1"/>
        <v>0</v>
      </c>
      <c r="AF20" s="140">
        <f t="shared" si="2"/>
        <v>3</v>
      </c>
      <c r="AG20" s="9"/>
      <c r="AH20" s="323" t="s">
        <v>193</v>
      </c>
      <c r="AI20" s="319" t="s">
        <v>82</v>
      </c>
    </row>
    <row r="21" spans="1:35" ht="15.75" customHeight="1" x14ac:dyDescent="0.25">
      <c r="A21" s="314" t="s">
        <v>88</v>
      </c>
      <c r="B21" s="50" t="s">
        <v>13</v>
      </c>
      <c r="C21" s="315" t="s">
        <v>105</v>
      </c>
      <c r="D21" s="100"/>
      <c r="E21" s="138"/>
      <c r="F21" s="181"/>
      <c r="G21" s="138"/>
      <c r="H21" s="181"/>
      <c r="I21" s="182"/>
      <c r="J21" s="166"/>
      <c r="K21" s="138"/>
      <c r="L21" s="165"/>
      <c r="M21" s="138"/>
      <c r="N21" s="165"/>
      <c r="O21" s="168"/>
      <c r="P21" s="165"/>
      <c r="Q21" s="138">
        <v>16</v>
      </c>
      <c r="R21" s="165"/>
      <c r="S21" s="138"/>
      <c r="T21" s="165">
        <v>2</v>
      </c>
      <c r="U21" s="167" t="s">
        <v>177</v>
      </c>
      <c r="V21" s="166"/>
      <c r="W21" s="138"/>
      <c r="X21" s="165"/>
      <c r="Y21" s="138"/>
      <c r="Z21" s="165"/>
      <c r="AA21" s="168"/>
      <c r="AB21" s="7"/>
      <c r="AC21" s="138">
        <f t="shared" si="0"/>
        <v>16</v>
      </c>
      <c r="AD21" s="8"/>
      <c r="AE21" s="138">
        <f t="shared" si="1"/>
        <v>0</v>
      </c>
      <c r="AF21" s="140">
        <f t="shared" si="2"/>
        <v>2</v>
      </c>
      <c r="AG21" s="9"/>
      <c r="AH21" s="323" t="s">
        <v>193</v>
      </c>
      <c r="AI21" s="312" t="s">
        <v>82</v>
      </c>
    </row>
    <row r="22" spans="1:35" ht="15.75" customHeight="1" x14ac:dyDescent="0.25">
      <c r="A22" s="314" t="s">
        <v>89</v>
      </c>
      <c r="B22" s="50" t="s">
        <v>13</v>
      </c>
      <c r="C22" s="315" t="s">
        <v>106</v>
      </c>
      <c r="D22" s="100"/>
      <c r="E22" s="138"/>
      <c r="F22" s="181"/>
      <c r="G22" s="138"/>
      <c r="H22" s="181"/>
      <c r="I22" s="182"/>
      <c r="J22" s="166"/>
      <c r="K22" s="138">
        <v>16</v>
      </c>
      <c r="L22" s="165"/>
      <c r="M22" s="138"/>
      <c r="N22" s="165">
        <v>3</v>
      </c>
      <c r="O22" s="168" t="s">
        <v>13</v>
      </c>
      <c r="P22" s="165"/>
      <c r="Q22" s="138"/>
      <c r="R22" s="165"/>
      <c r="S22" s="138"/>
      <c r="T22" s="165"/>
      <c r="U22" s="167"/>
      <c r="V22" s="166"/>
      <c r="W22" s="138"/>
      <c r="X22" s="165"/>
      <c r="Y22" s="138"/>
      <c r="Z22" s="165"/>
      <c r="AA22" s="168"/>
      <c r="AB22" s="7"/>
      <c r="AC22" s="138">
        <f t="shared" si="0"/>
        <v>16</v>
      </c>
      <c r="AD22" s="8"/>
      <c r="AE22" s="138">
        <f t="shared" si="1"/>
        <v>0</v>
      </c>
      <c r="AF22" s="140">
        <f t="shared" si="2"/>
        <v>3</v>
      </c>
      <c r="AG22" s="9"/>
      <c r="AH22" s="323" t="s">
        <v>78</v>
      </c>
      <c r="AI22" s="312" t="s">
        <v>82</v>
      </c>
    </row>
    <row r="23" spans="1:35" ht="15.75" customHeight="1" x14ac:dyDescent="0.25">
      <c r="A23" s="314" t="s">
        <v>90</v>
      </c>
      <c r="B23" s="50" t="s">
        <v>13</v>
      </c>
      <c r="C23" s="315" t="s">
        <v>107</v>
      </c>
      <c r="D23" s="100"/>
      <c r="E23" s="138"/>
      <c r="F23" s="181"/>
      <c r="G23" s="138"/>
      <c r="H23" s="181"/>
      <c r="I23" s="182"/>
      <c r="J23" s="166"/>
      <c r="K23" s="138"/>
      <c r="L23" s="165"/>
      <c r="M23" s="138"/>
      <c r="N23" s="165"/>
      <c r="O23" s="168"/>
      <c r="P23" s="165"/>
      <c r="Q23" s="138"/>
      <c r="R23" s="165"/>
      <c r="S23" s="138"/>
      <c r="T23" s="165"/>
      <c r="U23" s="167"/>
      <c r="V23" s="166"/>
      <c r="W23" s="138">
        <v>18</v>
      </c>
      <c r="X23" s="165"/>
      <c r="Y23" s="138"/>
      <c r="Z23" s="165">
        <v>2</v>
      </c>
      <c r="AA23" s="168" t="s">
        <v>13</v>
      </c>
      <c r="AB23" s="7"/>
      <c r="AC23" s="138">
        <f t="shared" si="0"/>
        <v>18</v>
      </c>
      <c r="AD23" s="8"/>
      <c r="AE23" s="138">
        <f t="shared" si="1"/>
        <v>0</v>
      </c>
      <c r="AF23" s="140">
        <f t="shared" si="2"/>
        <v>2</v>
      </c>
      <c r="AG23" s="9"/>
      <c r="AH23" s="323" t="s">
        <v>193</v>
      </c>
      <c r="AI23" s="312" t="s">
        <v>82</v>
      </c>
    </row>
    <row r="24" spans="1:35" ht="15.75" customHeight="1" x14ac:dyDescent="0.25">
      <c r="A24" s="286" t="s">
        <v>91</v>
      </c>
      <c r="B24" s="50" t="s">
        <v>13</v>
      </c>
      <c r="C24" s="317" t="s">
        <v>108</v>
      </c>
      <c r="D24" s="100"/>
      <c r="E24" s="138"/>
      <c r="F24" s="181"/>
      <c r="G24" s="138"/>
      <c r="H24" s="181"/>
      <c r="I24" s="182"/>
      <c r="J24" s="166"/>
      <c r="K24" s="138">
        <v>12</v>
      </c>
      <c r="L24" s="165"/>
      <c r="M24" s="138"/>
      <c r="N24" s="165">
        <v>3</v>
      </c>
      <c r="O24" s="168" t="s">
        <v>13</v>
      </c>
      <c r="P24" s="165"/>
      <c r="Q24" s="138"/>
      <c r="R24" s="165"/>
      <c r="S24" s="138"/>
      <c r="T24" s="165"/>
      <c r="U24" s="167"/>
      <c r="V24" s="166"/>
      <c r="W24" s="138"/>
      <c r="X24" s="165"/>
      <c r="Y24" s="138"/>
      <c r="Z24" s="165"/>
      <c r="AA24" s="168"/>
      <c r="AB24" s="7"/>
      <c r="AC24" s="138">
        <f t="shared" si="0"/>
        <v>12</v>
      </c>
      <c r="AD24" s="8"/>
      <c r="AE24" s="138">
        <f t="shared" si="1"/>
        <v>0</v>
      </c>
      <c r="AF24" s="140">
        <f t="shared" si="2"/>
        <v>3</v>
      </c>
      <c r="AG24" s="9"/>
      <c r="AH24" s="318" t="s">
        <v>119</v>
      </c>
      <c r="AI24" s="319" t="s">
        <v>120</v>
      </c>
    </row>
    <row r="25" spans="1:35" ht="15.75" customHeight="1" x14ac:dyDescent="0.25">
      <c r="A25" s="286" t="s">
        <v>92</v>
      </c>
      <c r="B25" s="50" t="s">
        <v>13</v>
      </c>
      <c r="C25" s="317" t="s">
        <v>109</v>
      </c>
      <c r="D25" s="100"/>
      <c r="E25" s="138"/>
      <c r="F25" s="181"/>
      <c r="G25" s="138"/>
      <c r="H25" s="181"/>
      <c r="I25" s="182"/>
      <c r="J25" s="166"/>
      <c r="K25" s="138">
        <v>12</v>
      </c>
      <c r="L25" s="165"/>
      <c r="M25" s="138"/>
      <c r="N25" s="165">
        <v>3</v>
      </c>
      <c r="O25" s="168" t="s">
        <v>13</v>
      </c>
      <c r="P25" s="165"/>
      <c r="Q25" s="138"/>
      <c r="R25" s="165"/>
      <c r="S25" s="138"/>
      <c r="T25" s="165"/>
      <c r="U25" s="167"/>
      <c r="V25" s="166"/>
      <c r="W25" s="138"/>
      <c r="X25" s="165"/>
      <c r="Y25" s="138"/>
      <c r="Z25" s="165"/>
      <c r="AA25" s="168"/>
      <c r="AB25" s="7"/>
      <c r="AC25" s="138">
        <f t="shared" si="0"/>
        <v>12</v>
      </c>
      <c r="AD25" s="8"/>
      <c r="AE25" s="138">
        <f t="shared" si="1"/>
        <v>0</v>
      </c>
      <c r="AF25" s="140">
        <f t="shared" si="2"/>
        <v>3</v>
      </c>
      <c r="AG25" s="9"/>
      <c r="AH25" s="318" t="s">
        <v>121</v>
      </c>
      <c r="AI25" s="319" t="s">
        <v>122</v>
      </c>
    </row>
    <row r="26" spans="1:35" ht="14.25" customHeight="1" x14ac:dyDescent="0.25">
      <c r="A26" s="314" t="s">
        <v>93</v>
      </c>
      <c r="B26" s="278" t="s">
        <v>13</v>
      </c>
      <c r="C26" s="315" t="s">
        <v>110</v>
      </c>
      <c r="D26" s="100"/>
      <c r="E26" s="138"/>
      <c r="F26" s="181"/>
      <c r="G26" s="138"/>
      <c r="H26" s="181"/>
      <c r="I26" s="182"/>
      <c r="J26" s="166"/>
      <c r="K26" s="138"/>
      <c r="L26" s="165"/>
      <c r="M26" s="138"/>
      <c r="N26" s="165"/>
      <c r="O26" s="168"/>
      <c r="P26" s="165"/>
      <c r="Q26" s="138"/>
      <c r="R26" s="165"/>
      <c r="S26" s="138"/>
      <c r="T26" s="165"/>
      <c r="U26" s="167"/>
      <c r="V26" s="166"/>
      <c r="W26" s="138">
        <v>2</v>
      </c>
      <c r="X26" s="165"/>
      <c r="Y26" s="138">
        <v>6</v>
      </c>
      <c r="Z26" s="165">
        <v>2</v>
      </c>
      <c r="AA26" s="168" t="s">
        <v>76</v>
      </c>
      <c r="AB26" s="7"/>
      <c r="AC26" s="138">
        <f t="shared" si="0"/>
        <v>2</v>
      </c>
      <c r="AD26" s="8"/>
      <c r="AE26" s="138">
        <f t="shared" si="1"/>
        <v>6</v>
      </c>
      <c r="AF26" s="140">
        <f t="shared" si="2"/>
        <v>2</v>
      </c>
      <c r="AG26" s="9"/>
      <c r="AH26" s="323" t="s">
        <v>193</v>
      </c>
      <c r="AI26" s="319" t="s">
        <v>82</v>
      </c>
    </row>
    <row r="27" spans="1:35" ht="15.75" customHeight="1" x14ac:dyDescent="0.25">
      <c r="A27" s="286" t="s">
        <v>94</v>
      </c>
      <c r="B27" s="50" t="s">
        <v>13</v>
      </c>
      <c r="C27" s="317" t="s">
        <v>111</v>
      </c>
      <c r="D27" s="100"/>
      <c r="E27" s="138">
        <v>10</v>
      </c>
      <c r="F27" s="181"/>
      <c r="G27" s="138">
        <v>10</v>
      </c>
      <c r="H27" s="181">
        <v>5</v>
      </c>
      <c r="I27" s="182" t="s">
        <v>13</v>
      </c>
      <c r="J27" s="166"/>
      <c r="K27" s="138"/>
      <c r="L27" s="165"/>
      <c r="M27" s="138"/>
      <c r="N27" s="165"/>
      <c r="O27" s="168"/>
      <c r="P27" s="165"/>
      <c r="Q27" s="138"/>
      <c r="R27" s="165"/>
      <c r="S27" s="138"/>
      <c r="T27" s="165"/>
      <c r="U27" s="167"/>
      <c r="V27" s="166"/>
      <c r="W27" s="138"/>
      <c r="X27" s="165"/>
      <c r="Y27" s="138"/>
      <c r="Z27" s="165"/>
      <c r="AA27" s="168"/>
      <c r="AB27" s="7"/>
      <c r="AC27" s="138">
        <f t="shared" si="0"/>
        <v>10</v>
      </c>
      <c r="AD27" s="8"/>
      <c r="AE27" s="138">
        <f t="shared" si="1"/>
        <v>10</v>
      </c>
      <c r="AF27" s="140">
        <f t="shared" si="2"/>
        <v>5</v>
      </c>
      <c r="AG27" s="9"/>
      <c r="AH27" s="318" t="s">
        <v>178</v>
      </c>
      <c r="AI27" s="319" t="s">
        <v>83</v>
      </c>
    </row>
    <row r="28" spans="1:35" ht="15.75" customHeight="1" x14ac:dyDescent="0.25">
      <c r="A28" s="286" t="s">
        <v>95</v>
      </c>
      <c r="B28" s="50" t="s">
        <v>13</v>
      </c>
      <c r="C28" s="317" t="s">
        <v>112</v>
      </c>
      <c r="D28" s="100"/>
      <c r="E28" s="138">
        <v>16</v>
      </c>
      <c r="F28" s="181"/>
      <c r="G28" s="138"/>
      <c r="H28" s="181">
        <v>3</v>
      </c>
      <c r="I28" s="182" t="s">
        <v>13</v>
      </c>
      <c r="J28" s="166"/>
      <c r="K28" s="138"/>
      <c r="L28" s="165"/>
      <c r="M28" s="138"/>
      <c r="N28" s="165"/>
      <c r="O28" s="168"/>
      <c r="P28" s="165"/>
      <c r="Q28" s="138"/>
      <c r="R28" s="165"/>
      <c r="S28" s="138"/>
      <c r="T28" s="165"/>
      <c r="U28" s="167"/>
      <c r="V28" s="166"/>
      <c r="W28" s="138"/>
      <c r="X28" s="165"/>
      <c r="Y28" s="138"/>
      <c r="Z28" s="165"/>
      <c r="AA28" s="168" t="s">
        <v>63</v>
      </c>
      <c r="AB28" s="7"/>
      <c r="AC28" s="138">
        <f t="shared" si="0"/>
        <v>16</v>
      </c>
      <c r="AD28" s="8"/>
      <c r="AE28" s="138">
        <f t="shared" si="1"/>
        <v>0</v>
      </c>
      <c r="AF28" s="140">
        <f t="shared" si="2"/>
        <v>3</v>
      </c>
      <c r="AG28" s="9"/>
      <c r="AH28" s="318" t="s">
        <v>178</v>
      </c>
      <c r="AI28" s="319" t="s">
        <v>83</v>
      </c>
    </row>
    <row r="29" spans="1:35" ht="15.75" customHeight="1" x14ac:dyDescent="0.25">
      <c r="A29" s="314" t="s">
        <v>96</v>
      </c>
      <c r="B29" s="50" t="s">
        <v>13</v>
      </c>
      <c r="C29" s="315" t="s">
        <v>113</v>
      </c>
      <c r="D29" s="100"/>
      <c r="E29" s="138"/>
      <c r="F29" s="181"/>
      <c r="G29" s="138"/>
      <c r="H29" s="181"/>
      <c r="I29" s="182"/>
      <c r="J29" s="166"/>
      <c r="K29" s="138"/>
      <c r="L29" s="165"/>
      <c r="M29" s="138"/>
      <c r="N29" s="165"/>
      <c r="O29" s="168"/>
      <c r="P29" s="165"/>
      <c r="Q29" s="138">
        <v>8</v>
      </c>
      <c r="R29" s="165"/>
      <c r="S29" s="138"/>
      <c r="T29" s="165">
        <v>2</v>
      </c>
      <c r="U29" s="167" t="s">
        <v>76</v>
      </c>
      <c r="V29" s="166"/>
      <c r="W29" s="138"/>
      <c r="X29" s="165"/>
      <c r="Y29" s="138"/>
      <c r="Z29" s="165"/>
      <c r="AA29" s="168"/>
      <c r="AB29" s="7"/>
      <c r="AC29" s="138">
        <f t="shared" si="0"/>
        <v>8</v>
      </c>
      <c r="AD29" s="8"/>
      <c r="AE29" s="138">
        <f t="shared" si="1"/>
        <v>0</v>
      </c>
      <c r="AF29" s="140">
        <f t="shared" si="2"/>
        <v>2</v>
      </c>
      <c r="AG29" s="9"/>
      <c r="AH29" s="323" t="s">
        <v>193</v>
      </c>
      <c r="AI29" s="319" t="s">
        <v>82</v>
      </c>
    </row>
    <row r="30" spans="1:35" ht="15.75" customHeight="1" x14ac:dyDescent="0.25">
      <c r="A30" s="314" t="s">
        <v>97</v>
      </c>
      <c r="B30" s="50" t="s">
        <v>13</v>
      </c>
      <c r="C30" s="315" t="s">
        <v>114</v>
      </c>
      <c r="D30" s="100"/>
      <c r="E30" s="138"/>
      <c r="F30" s="181"/>
      <c r="G30" s="138"/>
      <c r="H30" s="181"/>
      <c r="I30" s="182"/>
      <c r="J30" s="166"/>
      <c r="K30" s="138"/>
      <c r="L30" s="165"/>
      <c r="M30" s="138"/>
      <c r="N30" s="165"/>
      <c r="O30" s="168"/>
      <c r="P30" s="165"/>
      <c r="Q30" s="138">
        <v>10</v>
      </c>
      <c r="R30" s="165"/>
      <c r="S30" s="138"/>
      <c r="T30" s="165">
        <v>2</v>
      </c>
      <c r="U30" s="167" t="s">
        <v>76</v>
      </c>
      <c r="V30" s="166"/>
      <c r="W30" s="138"/>
      <c r="X30" s="165"/>
      <c r="Y30" s="138"/>
      <c r="Z30" s="165"/>
      <c r="AA30" s="168"/>
      <c r="AB30" s="7"/>
      <c r="AC30" s="138">
        <f t="shared" si="0"/>
        <v>10</v>
      </c>
      <c r="AD30" s="8"/>
      <c r="AE30" s="138">
        <f t="shared" si="1"/>
        <v>0</v>
      </c>
      <c r="AF30" s="140">
        <f t="shared" si="2"/>
        <v>2</v>
      </c>
      <c r="AG30" s="9"/>
      <c r="AH30" s="323" t="s">
        <v>193</v>
      </c>
      <c r="AI30" s="312" t="s">
        <v>82</v>
      </c>
    </row>
    <row r="31" spans="1:35" ht="15.75" customHeight="1" x14ac:dyDescent="0.25">
      <c r="A31" s="286" t="s">
        <v>98</v>
      </c>
      <c r="B31" s="161" t="s">
        <v>13</v>
      </c>
      <c r="C31" s="317" t="s">
        <v>115</v>
      </c>
      <c r="D31" s="100"/>
      <c r="E31" s="138"/>
      <c r="F31" s="181"/>
      <c r="G31" s="138"/>
      <c r="H31" s="181"/>
      <c r="I31" s="182"/>
      <c r="J31" s="166"/>
      <c r="K31" s="138"/>
      <c r="L31" s="165"/>
      <c r="M31" s="138"/>
      <c r="N31" s="165"/>
      <c r="O31" s="168"/>
      <c r="P31" s="165"/>
      <c r="Q31" s="138"/>
      <c r="R31" s="165"/>
      <c r="S31" s="138"/>
      <c r="T31" s="165"/>
      <c r="U31" s="167"/>
      <c r="V31" s="166"/>
      <c r="W31" s="138">
        <v>10</v>
      </c>
      <c r="X31" s="165"/>
      <c r="Y31" s="138"/>
      <c r="Z31" s="165">
        <v>2</v>
      </c>
      <c r="AA31" s="168" t="s">
        <v>76</v>
      </c>
      <c r="AB31" s="7"/>
      <c r="AC31" s="138">
        <f t="shared" si="0"/>
        <v>10</v>
      </c>
      <c r="AD31" s="8"/>
      <c r="AE31" s="138">
        <f t="shared" si="1"/>
        <v>0</v>
      </c>
      <c r="AF31" s="140">
        <f t="shared" si="2"/>
        <v>2</v>
      </c>
      <c r="AG31" s="9"/>
      <c r="AH31" s="318" t="s">
        <v>178</v>
      </c>
      <c r="AI31" s="319" t="s">
        <v>83</v>
      </c>
    </row>
    <row r="32" spans="1:35" s="185" customFormat="1" ht="15.75" customHeight="1" x14ac:dyDescent="0.25">
      <c r="A32" s="332" t="s">
        <v>144</v>
      </c>
      <c r="B32" s="309" t="s">
        <v>13</v>
      </c>
      <c r="C32" s="313" t="s">
        <v>149</v>
      </c>
      <c r="D32" s="128"/>
      <c r="E32" s="138"/>
      <c r="F32" s="181"/>
      <c r="G32" s="138"/>
      <c r="H32" s="181"/>
      <c r="I32" s="182"/>
      <c r="J32" s="166"/>
      <c r="K32" s="138"/>
      <c r="L32" s="165"/>
      <c r="M32" s="138"/>
      <c r="N32" s="165"/>
      <c r="O32" s="168"/>
      <c r="P32" s="165"/>
      <c r="Q32" s="138">
        <v>10</v>
      </c>
      <c r="R32" s="165"/>
      <c r="S32" s="138"/>
      <c r="T32" s="165">
        <v>6</v>
      </c>
      <c r="U32" s="167" t="s">
        <v>177</v>
      </c>
      <c r="V32" s="166"/>
      <c r="W32" s="138"/>
      <c r="X32" s="165"/>
      <c r="Y32" s="138"/>
      <c r="Z32" s="165"/>
      <c r="AA32" s="168"/>
      <c r="AB32" s="139"/>
      <c r="AC32" s="138">
        <f t="shared" ref="AC32:AC38" si="3">E32+K32+Q32+W32</f>
        <v>10</v>
      </c>
      <c r="AD32" s="140"/>
      <c r="AE32" s="138">
        <f t="shared" ref="AE32:AF38" si="4">G32+M32+S32+Y32</f>
        <v>0</v>
      </c>
      <c r="AF32" s="138">
        <f t="shared" si="4"/>
        <v>6</v>
      </c>
      <c r="AG32" s="141"/>
      <c r="AH32" s="323" t="s">
        <v>193</v>
      </c>
      <c r="AI32" s="319" t="s">
        <v>82</v>
      </c>
    </row>
    <row r="33" spans="1:35" ht="15.75" customHeight="1" x14ac:dyDescent="0.3">
      <c r="A33" s="333" t="s">
        <v>191</v>
      </c>
      <c r="B33" s="50" t="s">
        <v>13</v>
      </c>
      <c r="C33" s="331" t="s">
        <v>190</v>
      </c>
      <c r="D33" s="100"/>
      <c r="E33" s="138"/>
      <c r="F33" s="181"/>
      <c r="G33" s="138"/>
      <c r="H33" s="181"/>
      <c r="I33" s="182"/>
      <c r="J33" s="166"/>
      <c r="K33" s="138"/>
      <c r="L33" s="165"/>
      <c r="M33" s="138"/>
      <c r="N33" s="165"/>
      <c r="O33" s="168"/>
      <c r="P33" s="165"/>
      <c r="Q33" s="138"/>
      <c r="R33" s="165"/>
      <c r="S33" s="138"/>
      <c r="T33" s="165"/>
      <c r="U33" s="167"/>
      <c r="V33" s="166"/>
      <c r="W33" s="138">
        <v>14</v>
      </c>
      <c r="X33" s="165"/>
      <c r="Y33" s="138">
        <v>4</v>
      </c>
      <c r="Z33" s="165">
        <v>3</v>
      </c>
      <c r="AA33" s="168" t="s">
        <v>177</v>
      </c>
      <c r="AB33" s="7"/>
      <c r="AC33" s="138">
        <f t="shared" si="3"/>
        <v>14</v>
      </c>
      <c r="AD33" s="8"/>
      <c r="AE33" s="138">
        <f t="shared" si="4"/>
        <v>4</v>
      </c>
      <c r="AF33" s="140">
        <f t="shared" si="4"/>
        <v>3</v>
      </c>
      <c r="AG33" s="9"/>
      <c r="AH33" s="323" t="s">
        <v>193</v>
      </c>
      <c r="AI33" s="319" t="s">
        <v>82</v>
      </c>
    </row>
    <row r="34" spans="1:35" ht="15.75" customHeight="1" thickBot="1" x14ac:dyDescent="0.3">
      <c r="A34" s="327" t="s">
        <v>100</v>
      </c>
      <c r="B34" s="311" t="s">
        <v>13</v>
      </c>
      <c r="C34" s="326" t="s">
        <v>117</v>
      </c>
      <c r="D34" s="181"/>
      <c r="E34" s="138">
        <v>8</v>
      </c>
      <c r="F34" s="181"/>
      <c r="G34" s="138"/>
      <c r="H34" s="181">
        <v>2</v>
      </c>
      <c r="I34" s="182" t="s">
        <v>76</v>
      </c>
      <c r="J34" s="166"/>
      <c r="K34" s="138"/>
      <c r="L34" s="165"/>
      <c r="M34" s="138"/>
      <c r="N34" s="165"/>
      <c r="O34" s="168"/>
      <c r="P34" s="165"/>
      <c r="Q34" s="138"/>
      <c r="R34" s="165"/>
      <c r="S34" s="138"/>
      <c r="T34" s="165"/>
      <c r="U34" s="167"/>
      <c r="V34" s="166"/>
      <c r="W34" s="138"/>
      <c r="X34" s="165"/>
      <c r="Y34" s="138"/>
      <c r="Z34" s="165"/>
      <c r="AA34" s="168"/>
      <c r="AB34" s="139"/>
      <c r="AC34" s="138">
        <f t="shared" si="3"/>
        <v>8</v>
      </c>
      <c r="AD34" s="140"/>
      <c r="AE34" s="138">
        <f t="shared" si="4"/>
        <v>0</v>
      </c>
      <c r="AF34" s="140">
        <f t="shared" si="4"/>
        <v>2</v>
      </c>
      <c r="AG34" s="141"/>
      <c r="AH34" s="323" t="s">
        <v>78</v>
      </c>
      <c r="AI34" s="289" t="s">
        <v>118</v>
      </c>
    </row>
    <row r="35" spans="1:35" ht="15.75" customHeight="1" x14ac:dyDescent="0.25">
      <c r="A35" s="322" t="s">
        <v>179</v>
      </c>
      <c r="B35" s="310" t="s">
        <v>13</v>
      </c>
      <c r="C35" s="162" t="s">
        <v>181</v>
      </c>
      <c r="D35" s="100"/>
      <c r="E35" s="138"/>
      <c r="F35" s="181"/>
      <c r="G35" s="138"/>
      <c r="H35" s="181"/>
      <c r="I35" s="182"/>
      <c r="J35" s="166"/>
      <c r="K35" s="138"/>
      <c r="L35" s="165"/>
      <c r="M35" s="138">
        <v>20</v>
      </c>
      <c r="N35" s="165">
        <v>2</v>
      </c>
      <c r="O35" s="168" t="s">
        <v>124</v>
      </c>
      <c r="P35" s="165"/>
      <c r="Q35" s="138"/>
      <c r="R35" s="165"/>
      <c r="S35" s="138"/>
      <c r="T35" s="165"/>
      <c r="U35" s="167"/>
      <c r="V35" s="166"/>
      <c r="W35" s="138"/>
      <c r="X35" s="165"/>
      <c r="Y35" s="138"/>
      <c r="Z35" s="165"/>
      <c r="AA35" s="168"/>
      <c r="AB35" s="7"/>
      <c r="AC35" s="138">
        <f t="shared" si="3"/>
        <v>0</v>
      </c>
      <c r="AD35" s="8"/>
      <c r="AE35" s="138">
        <f t="shared" si="4"/>
        <v>20</v>
      </c>
      <c r="AF35" s="140">
        <f t="shared" si="4"/>
        <v>2</v>
      </c>
      <c r="AG35" s="9"/>
      <c r="AH35" s="320" t="s">
        <v>182</v>
      </c>
      <c r="AI35" s="321" t="s">
        <v>183</v>
      </c>
    </row>
    <row r="36" spans="1:35" ht="15.75" customHeight="1" x14ac:dyDescent="0.25">
      <c r="A36" s="160"/>
      <c r="B36" s="51" t="s">
        <v>29</v>
      </c>
      <c r="C36" s="52" t="s">
        <v>26</v>
      </c>
      <c r="D36" s="100"/>
      <c r="E36" s="138"/>
      <c r="F36" s="181"/>
      <c r="G36" s="138"/>
      <c r="H36" s="181"/>
      <c r="I36" s="182"/>
      <c r="J36" s="166"/>
      <c r="K36" s="138">
        <v>6</v>
      </c>
      <c r="L36" s="165"/>
      <c r="M36" s="138"/>
      <c r="N36" s="165">
        <v>2</v>
      </c>
      <c r="O36" s="168" t="s">
        <v>124</v>
      </c>
      <c r="P36" s="165"/>
      <c r="Q36" s="138"/>
      <c r="R36" s="165"/>
      <c r="S36" s="138"/>
      <c r="T36" s="165"/>
      <c r="U36" s="167"/>
      <c r="V36" s="166"/>
      <c r="W36" s="138"/>
      <c r="X36" s="165"/>
      <c r="Y36" s="138"/>
      <c r="Z36" s="165"/>
      <c r="AA36" s="168"/>
      <c r="AB36" s="7"/>
      <c r="AC36" s="138">
        <f t="shared" si="3"/>
        <v>6</v>
      </c>
      <c r="AD36" s="8"/>
      <c r="AE36" s="138">
        <f t="shared" si="4"/>
        <v>0</v>
      </c>
      <c r="AF36" s="140">
        <f t="shared" si="4"/>
        <v>2</v>
      </c>
      <c r="AG36" s="9"/>
      <c r="AH36" s="116"/>
      <c r="AI36" s="109"/>
    </row>
    <row r="37" spans="1:35" ht="15.75" customHeight="1" x14ac:dyDescent="0.25">
      <c r="A37" s="49"/>
      <c r="B37" s="51" t="s">
        <v>29</v>
      </c>
      <c r="C37" s="52" t="s">
        <v>27</v>
      </c>
      <c r="D37" s="100"/>
      <c r="E37" s="138"/>
      <c r="F37" s="181"/>
      <c r="G37" s="138"/>
      <c r="H37" s="181"/>
      <c r="I37" s="182"/>
      <c r="J37" s="166"/>
      <c r="K37" s="138"/>
      <c r="L37" s="165"/>
      <c r="M37" s="138"/>
      <c r="N37" s="165"/>
      <c r="O37" s="168"/>
      <c r="P37" s="165"/>
      <c r="Q37" s="138">
        <v>6</v>
      </c>
      <c r="R37" s="165"/>
      <c r="S37" s="138"/>
      <c r="T37" s="165">
        <v>2</v>
      </c>
      <c r="U37" s="167" t="s">
        <v>124</v>
      </c>
      <c r="V37" s="166"/>
      <c r="W37" s="138"/>
      <c r="X37" s="165"/>
      <c r="Y37" s="138"/>
      <c r="Z37" s="165"/>
      <c r="AA37" s="168"/>
      <c r="AB37" s="7"/>
      <c r="AC37" s="138">
        <f t="shared" si="3"/>
        <v>6</v>
      </c>
      <c r="AD37" s="8"/>
      <c r="AE37" s="138">
        <f t="shared" si="4"/>
        <v>0</v>
      </c>
      <c r="AF37" s="140">
        <f t="shared" si="4"/>
        <v>2</v>
      </c>
      <c r="AG37" s="9"/>
      <c r="AH37" s="116"/>
      <c r="AI37" s="109"/>
    </row>
    <row r="38" spans="1:35" ht="15.75" customHeight="1" thickBot="1" x14ac:dyDescent="0.3">
      <c r="A38" s="49"/>
      <c r="B38" s="51" t="s">
        <v>29</v>
      </c>
      <c r="C38" s="52" t="s">
        <v>28</v>
      </c>
      <c r="D38" s="100"/>
      <c r="E38" s="138"/>
      <c r="F38" s="181"/>
      <c r="G38" s="138"/>
      <c r="H38" s="181"/>
      <c r="I38" s="182"/>
      <c r="J38" s="166"/>
      <c r="K38" s="138"/>
      <c r="L38" s="165"/>
      <c r="M38" s="138"/>
      <c r="N38" s="165"/>
      <c r="O38" s="168"/>
      <c r="P38" s="165"/>
      <c r="Q38" s="138"/>
      <c r="R38" s="165"/>
      <c r="S38" s="138"/>
      <c r="T38" s="165"/>
      <c r="U38" s="167"/>
      <c r="V38" s="166"/>
      <c r="W38" s="138">
        <v>6</v>
      </c>
      <c r="X38" s="165"/>
      <c r="Y38" s="138"/>
      <c r="Z38" s="165">
        <v>2</v>
      </c>
      <c r="AA38" s="168" t="s">
        <v>124</v>
      </c>
      <c r="AB38" s="7"/>
      <c r="AC38" s="138">
        <f t="shared" si="3"/>
        <v>6</v>
      </c>
      <c r="AD38" s="8"/>
      <c r="AE38" s="138">
        <f t="shared" si="4"/>
        <v>0</v>
      </c>
      <c r="AF38" s="140">
        <f t="shared" si="4"/>
        <v>2</v>
      </c>
      <c r="AG38" s="9"/>
      <c r="AH38" s="116"/>
      <c r="AI38" s="109"/>
    </row>
    <row r="39" spans="1:35" s="5" customFormat="1" ht="27" customHeight="1" thickBot="1" x14ac:dyDescent="0.35">
      <c r="A39" s="10"/>
      <c r="B39" s="11"/>
      <c r="C39" s="112" t="s">
        <v>52</v>
      </c>
      <c r="D39" s="69">
        <f>SUM(D10:D38)</f>
        <v>0</v>
      </c>
      <c r="E39" s="69">
        <f>SUM(E10:E38)</f>
        <v>90</v>
      </c>
      <c r="F39" s="69">
        <f>SUM(F10:F38)</f>
        <v>0</v>
      </c>
      <c r="G39" s="69">
        <f>SUM(G10:G38)</f>
        <v>14</v>
      </c>
      <c r="H39" s="69">
        <f>SUM(H10:H38)</f>
        <v>27</v>
      </c>
      <c r="I39" s="115" t="s">
        <v>15</v>
      </c>
      <c r="J39" s="69">
        <f>SUM(J10:J38)</f>
        <v>0</v>
      </c>
      <c r="K39" s="69">
        <f>SUM(K10:K38)</f>
        <v>78</v>
      </c>
      <c r="L39" s="69">
        <f>SUM(L10:L38)</f>
        <v>0</v>
      </c>
      <c r="M39" s="69">
        <f>SUM(M10:M38)</f>
        <v>28</v>
      </c>
      <c r="N39" s="69">
        <f>SUM(N10:N38)</f>
        <v>24</v>
      </c>
      <c r="O39" s="115" t="s">
        <v>15</v>
      </c>
      <c r="P39" s="69">
        <f>SUM(P10:P38)</f>
        <v>0</v>
      </c>
      <c r="Q39" s="69">
        <f>SUM(Q10:Q38)</f>
        <v>70</v>
      </c>
      <c r="R39" s="69">
        <f>SUM(R10:R38)</f>
        <v>0</v>
      </c>
      <c r="S39" s="69">
        <f>SUM(S10:S38)</f>
        <v>0</v>
      </c>
      <c r="T39" s="69">
        <f>SUM(T10:T38)</f>
        <v>18</v>
      </c>
      <c r="U39" s="115" t="s">
        <v>15</v>
      </c>
      <c r="V39" s="69">
        <f>SUM(V10:V38)</f>
        <v>0</v>
      </c>
      <c r="W39" s="69">
        <f>SUM(W10:W38)</f>
        <v>50</v>
      </c>
      <c r="X39" s="69">
        <f>SUM(X10:X38)</f>
        <v>0</v>
      </c>
      <c r="Y39" s="69">
        <f>SUM(Y10:Y38)</f>
        <v>22</v>
      </c>
      <c r="Z39" s="69">
        <f>SUM(Z10:Z38)</f>
        <v>13</v>
      </c>
      <c r="AA39" s="115" t="s">
        <v>15</v>
      </c>
      <c r="AB39" s="69">
        <f>SUM(AB10:AB38)</f>
        <v>0</v>
      </c>
      <c r="AC39" s="138">
        <f t="shared" ref="AC39" si="5">E39+K39+Q39+W39</f>
        <v>288</v>
      </c>
      <c r="AD39" s="69">
        <f>SUM(AD10:AD38)</f>
        <v>0</v>
      </c>
      <c r="AE39" s="69">
        <f>SUM(AE10:AE38)</f>
        <v>64</v>
      </c>
      <c r="AF39" s="69">
        <f>SUM(AF10:AF38)</f>
        <v>82</v>
      </c>
      <c r="AG39" s="122">
        <f>SUM(AG10:AG38)</f>
        <v>0</v>
      </c>
      <c r="AH39" s="25"/>
      <c r="AI39" s="25"/>
    </row>
    <row r="40" spans="1:35" ht="15.75" customHeight="1" x14ac:dyDescent="0.3">
      <c r="A40" s="12"/>
      <c r="B40" s="13"/>
      <c r="C40" s="14" t="s">
        <v>14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70"/>
      <c r="AC40" s="71"/>
      <c r="AD40" s="71"/>
      <c r="AE40" s="71"/>
      <c r="AF40" s="71"/>
      <c r="AG40" s="72"/>
    </row>
    <row r="41" spans="1:35" s="93" customFormat="1" ht="15.75" customHeight="1" x14ac:dyDescent="0.25">
      <c r="A41" s="94"/>
      <c r="B41" s="51" t="s">
        <v>40</v>
      </c>
      <c r="C41" s="95"/>
      <c r="D41" s="100"/>
      <c r="E41" s="6">
        <v>0</v>
      </c>
      <c r="F41" s="100"/>
      <c r="G41" s="6">
        <v>0</v>
      </c>
      <c r="H41" s="100" t="s">
        <v>15</v>
      </c>
      <c r="I41" s="101"/>
      <c r="J41" s="54"/>
      <c r="K41" s="6">
        <v>0</v>
      </c>
      <c r="L41" s="53"/>
      <c r="M41" s="6">
        <v>0</v>
      </c>
      <c r="N41" s="53" t="s">
        <v>15</v>
      </c>
      <c r="O41" s="56"/>
      <c r="P41" s="53"/>
      <c r="Q41" s="6">
        <v>0</v>
      </c>
      <c r="R41" s="53"/>
      <c r="S41" s="6">
        <v>0</v>
      </c>
      <c r="T41" s="53" t="s">
        <v>15</v>
      </c>
      <c r="U41" s="55"/>
      <c r="V41" s="54"/>
      <c r="W41" s="6">
        <v>0</v>
      </c>
      <c r="X41" s="53"/>
      <c r="Y41" s="6">
        <v>0</v>
      </c>
      <c r="Z41" s="53" t="s">
        <v>15</v>
      </c>
      <c r="AA41" s="56"/>
      <c r="AB41" s="7"/>
      <c r="AC41" s="138">
        <f t="shared" ref="AC41:AC42" si="6">E41+K41+Q41+W41</f>
        <v>0</v>
      </c>
      <c r="AD41" s="8"/>
      <c r="AE41" s="138">
        <f t="shared" ref="AE41:AE42" si="7">G41+M41+S41+Y41</f>
        <v>0</v>
      </c>
      <c r="AF41" s="140" t="s">
        <v>63</v>
      </c>
      <c r="AG41" s="9"/>
    </row>
    <row r="42" spans="1:35" ht="15.75" customHeight="1" thickBot="1" x14ac:dyDescent="0.3">
      <c r="A42" s="94"/>
      <c r="B42" s="51" t="s">
        <v>40</v>
      </c>
      <c r="C42" s="95"/>
      <c r="D42" s="100"/>
      <c r="E42" s="6">
        <v>0</v>
      </c>
      <c r="F42" s="100"/>
      <c r="G42" s="6">
        <v>0</v>
      </c>
      <c r="H42" s="100" t="s">
        <v>15</v>
      </c>
      <c r="I42" s="101"/>
      <c r="J42" s="54"/>
      <c r="K42" s="6">
        <v>0</v>
      </c>
      <c r="L42" s="53"/>
      <c r="M42" s="6">
        <v>0</v>
      </c>
      <c r="N42" s="53" t="s">
        <v>15</v>
      </c>
      <c r="O42" s="56"/>
      <c r="P42" s="53"/>
      <c r="Q42" s="6">
        <v>0</v>
      </c>
      <c r="R42" s="53"/>
      <c r="S42" s="6">
        <v>0</v>
      </c>
      <c r="T42" s="53" t="s">
        <v>15</v>
      </c>
      <c r="U42" s="55"/>
      <c r="V42" s="54"/>
      <c r="W42" s="6">
        <v>0</v>
      </c>
      <c r="X42" s="53"/>
      <c r="Y42" s="6">
        <v>0</v>
      </c>
      <c r="Z42" s="53" t="s">
        <v>15</v>
      </c>
      <c r="AA42" s="56"/>
      <c r="AB42" s="7"/>
      <c r="AC42" s="138">
        <f t="shared" si="6"/>
        <v>0</v>
      </c>
      <c r="AD42" s="8"/>
      <c r="AE42" s="138">
        <f t="shared" si="7"/>
        <v>0</v>
      </c>
      <c r="AF42" s="140" t="s">
        <v>63</v>
      </c>
      <c r="AG42" s="9"/>
    </row>
    <row r="43" spans="1:35" s="24" customFormat="1" ht="21.95" customHeight="1" thickBot="1" x14ac:dyDescent="0.3">
      <c r="A43" s="18"/>
      <c r="B43" s="19"/>
      <c r="C43" s="20" t="s">
        <v>16</v>
      </c>
      <c r="D43" s="21">
        <f>SUM(D41:D42)</f>
        <v>0</v>
      </c>
      <c r="E43" s="21">
        <f t="shared" ref="E43:G43" si="8">SUM(E41:E42)</f>
        <v>0</v>
      </c>
      <c r="F43" s="21">
        <f t="shared" si="8"/>
        <v>0</v>
      </c>
      <c r="G43" s="21">
        <f t="shared" si="8"/>
        <v>0</v>
      </c>
      <c r="H43" s="113" t="s">
        <v>15</v>
      </c>
      <c r="I43" s="114" t="s">
        <v>15</v>
      </c>
      <c r="J43" s="73">
        <f>SUM(J41:J42)</f>
        <v>0</v>
      </c>
      <c r="K43" s="21">
        <f t="shared" ref="K43:M43" si="9">SUM(K41:K42)</f>
        <v>0</v>
      </c>
      <c r="L43" s="21">
        <f t="shared" si="9"/>
        <v>0</v>
      </c>
      <c r="M43" s="21">
        <f t="shared" si="9"/>
        <v>0</v>
      </c>
      <c r="N43" s="113" t="s">
        <v>15</v>
      </c>
      <c r="O43" s="114" t="s">
        <v>15</v>
      </c>
      <c r="P43" s="21">
        <f>SUM(P41:P42)</f>
        <v>0</v>
      </c>
      <c r="Q43" s="21">
        <f t="shared" ref="Q43:S43" si="10">SUM(Q41:Q42)</f>
        <v>0</v>
      </c>
      <c r="R43" s="21">
        <f t="shared" si="10"/>
        <v>0</v>
      </c>
      <c r="S43" s="21">
        <f t="shared" si="10"/>
        <v>0</v>
      </c>
      <c r="T43" s="113" t="s">
        <v>15</v>
      </c>
      <c r="U43" s="114" t="s">
        <v>15</v>
      </c>
      <c r="V43" s="73">
        <f>SUM(V41:V42)</f>
        <v>0</v>
      </c>
      <c r="W43" s="21">
        <f t="shared" ref="W43:Y43" si="11">SUM(W41:W42)</f>
        <v>0</v>
      </c>
      <c r="X43" s="21">
        <f t="shared" si="11"/>
        <v>0</v>
      </c>
      <c r="Y43" s="21">
        <f t="shared" si="11"/>
        <v>0</v>
      </c>
      <c r="Z43" s="113" t="s">
        <v>15</v>
      </c>
      <c r="AA43" s="114" t="s">
        <v>15</v>
      </c>
      <c r="AB43" s="75">
        <f>SUM(AB41:AB42)</f>
        <v>0</v>
      </c>
      <c r="AC43" s="21">
        <f t="shared" ref="AC43:AE43" si="12">SUM(AC41:AC42)</f>
        <v>0</v>
      </c>
      <c r="AD43" s="21">
        <f t="shared" si="12"/>
        <v>0</v>
      </c>
      <c r="AE43" s="21">
        <f t="shared" si="12"/>
        <v>0</v>
      </c>
      <c r="AF43" s="74" t="s">
        <v>15</v>
      </c>
      <c r="AG43" s="96">
        <f t="shared" ref="AG43" si="13">SUM(AG41:AG42)</f>
        <v>0</v>
      </c>
    </row>
    <row r="44" spans="1:35" ht="15.75" customHeight="1" x14ac:dyDescent="0.3">
      <c r="A44" s="12"/>
      <c r="B44" s="13"/>
      <c r="C44" s="14" t="s">
        <v>55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70"/>
      <c r="AC44" s="71"/>
      <c r="AD44" s="71"/>
      <c r="AE44" s="71"/>
      <c r="AF44" s="71"/>
      <c r="AG44" s="72"/>
    </row>
    <row r="45" spans="1:35" s="93" customFormat="1" ht="15.75" customHeight="1" x14ac:dyDescent="0.25">
      <c r="A45" s="179" t="s">
        <v>176</v>
      </c>
      <c r="B45" s="51" t="s">
        <v>13</v>
      </c>
      <c r="C45" s="294" t="s">
        <v>123</v>
      </c>
      <c r="D45" s="100"/>
      <c r="E45" s="6"/>
      <c r="F45" s="100"/>
      <c r="G45" s="6"/>
      <c r="H45" s="100"/>
      <c r="I45" s="101"/>
      <c r="J45" s="54"/>
      <c r="K45" s="6"/>
      <c r="L45" s="53"/>
      <c r="M45" s="6"/>
      <c r="N45" s="53"/>
      <c r="O45" s="56"/>
      <c r="P45" s="53"/>
      <c r="Q45" s="6"/>
      <c r="R45" s="53"/>
      <c r="S45" s="6"/>
      <c r="T45" s="53"/>
      <c r="U45" s="55"/>
      <c r="V45" s="54"/>
      <c r="W45" s="6"/>
      <c r="X45" s="53"/>
      <c r="Y45" s="6"/>
      <c r="Z45" s="53">
        <v>12</v>
      </c>
      <c r="AA45" s="56" t="s">
        <v>36</v>
      </c>
      <c r="AB45" s="7"/>
      <c r="AC45" s="138">
        <f t="shared" ref="AC45:AC49" si="14">E45+K45+Q45+W45</f>
        <v>0</v>
      </c>
      <c r="AD45" s="8"/>
      <c r="AE45" s="138">
        <f t="shared" ref="AE45:AF49" si="15">G45+M45+S45+Y45</f>
        <v>0</v>
      </c>
      <c r="AF45" s="140">
        <f t="shared" si="15"/>
        <v>12</v>
      </c>
      <c r="AG45" s="9"/>
    </row>
    <row r="46" spans="1:35" ht="15.75" customHeight="1" x14ac:dyDescent="0.25">
      <c r="A46" s="94"/>
      <c r="B46" s="51" t="s">
        <v>29</v>
      </c>
      <c r="C46" s="95"/>
      <c r="D46" s="100"/>
      <c r="E46" s="6"/>
      <c r="F46" s="100"/>
      <c r="G46" s="6"/>
      <c r="H46" s="100"/>
      <c r="I46" s="101"/>
      <c r="J46" s="54"/>
      <c r="K46" s="6"/>
      <c r="L46" s="53"/>
      <c r="M46" s="6"/>
      <c r="N46" s="53"/>
      <c r="O46" s="56"/>
      <c r="P46" s="53"/>
      <c r="Q46" s="6"/>
      <c r="R46" s="53"/>
      <c r="S46" s="6"/>
      <c r="T46" s="53"/>
      <c r="U46" s="55"/>
      <c r="V46" s="54"/>
      <c r="W46" s="6"/>
      <c r="X46" s="53"/>
      <c r="Y46" s="6"/>
      <c r="Z46" s="53"/>
      <c r="AA46" s="56"/>
      <c r="AB46" s="7"/>
      <c r="AC46" s="138">
        <f t="shared" si="14"/>
        <v>0</v>
      </c>
      <c r="AD46" s="8"/>
      <c r="AE46" s="138">
        <f t="shared" si="15"/>
        <v>0</v>
      </c>
      <c r="AF46" s="140">
        <f t="shared" si="15"/>
        <v>0</v>
      </c>
      <c r="AG46" s="9"/>
    </row>
    <row r="47" spans="1:35" ht="15.75" customHeight="1" x14ac:dyDescent="0.25">
      <c r="A47" s="135"/>
      <c r="B47" s="51" t="s">
        <v>29</v>
      </c>
      <c r="C47" s="95"/>
      <c r="D47" s="100"/>
      <c r="E47" s="6"/>
      <c r="F47" s="100"/>
      <c r="G47" s="6"/>
      <c r="H47" s="100"/>
      <c r="I47" s="101"/>
      <c r="J47" s="54"/>
      <c r="K47" s="6"/>
      <c r="L47" s="53"/>
      <c r="M47" s="6"/>
      <c r="N47" s="53"/>
      <c r="O47" s="56"/>
      <c r="P47" s="53"/>
      <c r="Q47" s="6"/>
      <c r="R47" s="53"/>
      <c r="S47" s="6"/>
      <c r="T47" s="53"/>
      <c r="U47" s="55"/>
      <c r="V47" s="54"/>
      <c r="W47" s="6"/>
      <c r="X47" s="53"/>
      <c r="Y47" s="6"/>
      <c r="Z47" s="53"/>
      <c r="AA47" s="56"/>
      <c r="AB47" s="7"/>
      <c r="AC47" s="138">
        <f t="shared" si="14"/>
        <v>0</v>
      </c>
      <c r="AD47" s="8"/>
      <c r="AE47" s="138">
        <f t="shared" si="15"/>
        <v>0</v>
      </c>
      <c r="AF47" s="140">
        <f t="shared" si="15"/>
        <v>0</v>
      </c>
      <c r="AG47" s="9"/>
    </row>
    <row r="48" spans="1:35" ht="15.75" customHeight="1" x14ac:dyDescent="0.25">
      <c r="A48" s="94"/>
      <c r="B48" s="51" t="s">
        <v>29</v>
      </c>
      <c r="C48" s="95"/>
      <c r="D48" s="100"/>
      <c r="E48" s="6"/>
      <c r="F48" s="100"/>
      <c r="G48" s="6"/>
      <c r="H48" s="100"/>
      <c r="I48" s="101"/>
      <c r="J48" s="54"/>
      <c r="K48" s="6"/>
      <c r="L48" s="53"/>
      <c r="M48" s="6"/>
      <c r="N48" s="53"/>
      <c r="O48" s="56"/>
      <c r="P48" s="53"/>
      <c r="Q48" s="6"/>
      <c r="R48" s="53"/>
      <c r="S48" s="6"/>
      <c r="T48" s="53"/>
      <c r="U48" s="55"/>
      <c r="V48" s="54"/>
      <c r="W48" s="6"/>
      <c r="X48" s="53"/>
      <c r="Y48" s="6"/>
      <c r="Z48" s="53"/>
      <c r="AA48" s="56"/>
      <c r="AB48" s="7"/>
      <c r="AC48" s="138">
        <f t="shared" si="14"/>
        <v>0</v>
      </c>
      <c r="AD48" s="8"/>
      <c r="AE48" s="138">
        <f t="shared" si="15"/>
        <v>0</v>
      </c>
      <c r="AF48" s="140">
        <f t="shared" si="15"/>
        <v>0</v>
      </c>
      <c r="AG48" s="9"/>
    </row>
    <row r="49" spans="1:35" ht="15.75" customHeight="1" thickBot="1" x14ac:dyDescent="0.3">
      <c r="A49" s="94"/>
      <c r="B49" s="51" t="s">
        <v>29</v>
      </c>
      <c r="C49" s="95"/>
      <c r="D49" s="100"/>
      <c r="E49" s="6"/>
      <c r="F49" s="100"/>
      <c r="G49" s="6"/>
      <c r="H49" s="100"/>
      <c r="I49" s="101"/>
      <c r="J49" s="54"/>
      <c r="K49" s="6"/>
      <c r="L49" s="53"/>
      <c r="M49" s="6"/>
      <c r="N49" s="53"/>
      <c r="O49" s="56"/>
      <c r="P49" s="53"/>
      <c r="Q49" s="6"/>
      <c r="R49" s="53"/>
      <c r="S49" s="6"/>
      <c r="T49" s="53"/>
      <c r="U49" s="55"/>
      <c r="V49" s="54"/>
      <c r="W49" s="6"/>
      <c r="X49" s="53"/>
      <c r="Y49" s="6"/>
      <c r="Z49" s="53"/>
      <c r="AA49" s="56"/>
      <c r="AB49" s="7"/>
      <c r="AC49" s="138">
        <f t="shared" si="14"/>
        <v>0</v>
      </c>
      <c r="AD49" s="8"/>
      <c r="AE49" s="138">
        <f t="shared" si="15"/>
        <v>0</v>
      </c>
      <c r="AF49" s="140">
        <f t="shared" si="15"/>
        <v>0</v>
      </c>
      <c r="AG49" s="9"/>
    </row>
    <row r="50" spans="1:35" s="24" customFormat="1" ht="21.95" customHeight="1" thickBot="1" x14ac:dyDescent="0.3">
      <c r="A50" s="18"/>
      <c r="B50" s="19"/>
      <c r="C50" s="20" t="s">
        <v>54</v>
      </c>
      <c r="D50" s="21">
        <f>SUM(D45:D49)</f>
        <v>0</v>
      </c>
      <c r="E50" s="21">
        <f t="shared" ref="E50:H50" si="16">SUM(E45:E49)</f>
        <v>0</v>
      </c>
      <c r="F50" s="21">
        <f t="shared" si="16"/>
        <v>0</v>
      </c>
      <c r="G50" s="21">
        <f t="shared" si="16"/>
        <v>0</v>
      </c>
      <c r="H50" s="21">
        <f t="shared" si="16"/>
        <v>0</v>
      </c>
      <c r="I50" s="114" t="s">
        <v>15</v>
      </c>
      <c r="J50" s="73">
        <f>SUM(J45:J49)</f>
        <v>0</v>
      </c>
      <c r="K50" s="21">
        <f t="shared" ref="K50" si="17">SUM(K45:K49)</f>
        <v>0</v>
      </c>
      <c r="L50" s="21">
        <f t="shared" ref="L50" si="18">SUM(L45:L49)</f>
        <v>0</v>
      </c>
      <c r="M50" s="21">
        <f t="shared" ref="M50" si="19">SUM(M45:M49)</f>
        <v>0</v>
      </c>
      <c r="N50" s="21">
        <f t="shared" ref="N50" si="20">SUM(N45:N49)</f>
        <v>0</v>
      </c>
      <c r="O50" s="114" t="s">
        <v>15</v>
      </c>
      <c r="P50" s="21">
        <f>SUM(P45:P49)</f>
        <v>0</v>
      </c>
      <c r="Q50" s="21">
        <f t="shared" ref="Q50" si="21">SUM(Q45:Q49)</f>
        <v>0</v>
      </c>
      <c r="R50" s="21">
        <f t="shared" ref="R50" si="22">SUM(R45:R49)</f>
        <v>0</v>
      </c>
      <c r="S50" s="21">
        <f t="shared" ref="S50" si="23">SUM(S45:S49)</f>
        <v>0</v>
      </c>
      <c r="T50" s="21">
        <f t="shared" ref="T50" si="24">SUM(T45:T49)</f>
        <v>0</v>
      </c>
      <c r="U50" s="114" t="s">
        <v>15</v>
      </c>
      <c r="V50" s="73">
        <f>SUM(V45:V49)</f>
        <v>0</v>
      </c>
      <c r="W50" s="21">
        <f t="shared" ref="W50" si="25">SUM(W45:W49)</f>
        <v>0</v>
      </c>
      <c r="X50" s="21">
        <f t="shared" ref="X50" si="26">SUM(X45:X49)</f>
        <v>0</v>
      </c>
      <c r="Y50" s="21">
        <f t="shared" ref="Y50" si="27">SUM(Y45:Y49)</f>
        <v>0</v>
      </c>
      <c r="Z50" s="21">
        <f t="shared" ref="Z50" si="28">SUM(Z45:Z49)</f>
        <v>12</v>
      </c>
      <c r="AA50" s="114" t="s">
        <v>15</v>
      </c>
      <c r="AB50" s="75">
        <f>SUM(AB45:AB49)</f>
        <v>0</v>
      </c>
      <c r="AC50" s="21">
        <f t="shared" ref="AC50" si="29">SUM(AC45:AC49)</f>
        <v>0</v>
      </c>
      <c r="AD50" s="21">
        <f t="shared" ref="AD50:AE50" si="30">SUM(AD45:AD49)</f>
        <v>0</v>
      </c>
      <c r="AE50" s="21">
        <f t="shared" si="30"/>
        <v>0</v>
      </c>
      <c r="AF50" s="21">
        <f t="shared" ref="AF50" si="31">SUM(AF45:AF49)</f>
        <v>12</v>
      </c>
      <c r="AG50" s="96">
        <f t="shared" ref="AG50" si="32">SUM(AG45:AG49)</f>
        <v>0</v>
      </c>
    </row>
    <row r="51" spans="1:35" ht="21.95" customHeight="1" thickBot="1" x14ac:dyDescent="0.3">
      <c r="A51" s="22"/>
      <c r="B51" s="23"/>
      <c r="C51" s="124" t="s">
        <v>25</v>
      </c>
      <c r="D51" s="125">
        <f>D39+D43+D50</f>
        <v>0</v>
      </c>
      <c r="E51" s="125">
        <f>E39+E43+E50</f>
        <v>90</v>
      </c>
      <c r="F51" s="125">
        <f>F39+F43+F50</f>
        <v>0</v>
      </c>
      <c r="G51" s="125">
        <f>G39+G43+G50</f>
        <v>14</v>
      </c>
      <c r="H51" s="125">
        <f>H39+H50</f>
        <v>27</v>
      </c>
      <c r="I51" s="126" t="s">
        <v>15</v>
      </c>
      <c r="J51" s="125">
        <f>J39+J43+J50</f>
        <v>0</v>
      </c>
      <c r="K51" s="125">
        <f>K39+K43+K50</f>
        <v>78</v>
      </c>
      <c r="L51" s="125">
        <f>L39+L43+L50</f>
        <v>0</v>
      </c>
      <c r="M51" s="125">
        <f>M39+M43+M50</f>
        <v>28</v>
      </c>
      <c r="N51" s="125">
        <f>N39+N50</f>
        <v>24</v>
      </c>
      <c r="O51" s="126" t="s">
        <v>15</v>
      </c>
      <c r="P51" s="125">
        <f>P39+P43+P50</f>
        <v>0</v>
      </c>
      <c r="Q51" s="125">
        <f>Q39+Q43+Q50</f>
        <v>70</v>
      </c>
      <c r="R51" s="125">
        <f>R39+R43+R50</f>
        <v>0</v>
      </c>
      <c r="S51" s="125">
        <f>S39+S43+S50</f>
        <v>0</v>
      </c>
      <c r="T51" s="125">
        <f>T39+T50</f>
        <v>18</v>
      </c>
      <c r="U51" s="126" t="s">
        <v>15</v>
      </c>
      <c r="V51" s="125">
        <f>V39+V43+V50</f>
        <v>0</v>
      </c>
      <c r="W51" s="125">
        <f>W39+W43+W50</f>
        <v>50</v>
      </c>
      <c r="X51" s="125">
        <f>X39+X43+X50</f>
        <v>0</v>
      </c>
      <c r="Y51" s="125">
        <f>Y39+Y43+Y50</f>
        <v>22</v>
      </c>
      <c r="Z51" s="125">
        <f>Z39+Z50</f>
        <v>25</v>
      </c>
      <c r="AA51" s="126" t="s">
        <v>15</v>
      </c>
      <c r="AB51" s="125">
        <f>AB39+AB43+AB50</f>
        <v>0</v>
      </c>
      <c r="AC51" s="125">
        <f>AC39+AC43+AC50</f>
        <v>288</v>
      </c>
      <c r="AD51" s="125">
        <f>AD39+AD43+AD50</f>
        <v>0</v>
      </c>
      <c r="AE51" s="125">
        <f>AE39+AE43+AE50</f>
        <v>64</v>
      </c>
      <c r="AF51" s="125">
        <f>AF39+AF50</f>
        <v>94</v>
      </c>
      <c r="AG51" s="127">
        <f>AG39+AG43+AG50</f>
        <v>0</v>
      </c>
    </row>
    <row r="52" spans="1:35" ht="15.75" customHeight="1" thickBot="1" x14ac:dyDescent="0.25">
      <c r="A52" s="355"/>
      <c r="B52" s="356"/>
      <c r="C52" s="356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6"/>
      <c r="T52" s="356"/>
      <c r="U52" s="356"/>
      <c r="V52" s="356"/>
      <c r="W52" s="356"/>
      <c r="X52" s="356"/>
      <c r="Y52" s="356"/>
      <c r="Z52" s="356"/>
      <c r="AA52" s="356"/>
      <c r="AB52" s="356"/>
      <c r="AC52" s="356"/>
      <c r="AD52" s="356"/>
      <c r="AE52" s="356"/>
      <c r="AF52" s="356"/>
      <c r="AG52" s="357"/>
    </row>
    <row r="53" spans="1:35" s="25" customFormat="1" ht="15.75" customHeight="1" thickBot="1" x14ac:dyDescent="0.35">
      <c r="A53" s="106"/>
      <c r="B53" s="13"/>
      <c r="C53" s="105" t="s">
        <v>45</v>
      </c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380"/>
      <c r="Q53" s="380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76"/>
      <c r="AC53" s="77"/>
      <c r="AD53" s="77"/>
      <c r="AE53" s="77"/>
      <c r="AF53" s="77"/>
      <c r="AG53" s="123"/>
      <c r="AH53" s="117"/>
      <c r="AI53" s="110"/>
    </row>
    <row r="54" spans="1:35" s="25" customFormat="1" ht="15.75" customHeight="1" thickTop="1" x14ac:dyDescent="0.3">
      <c r="A54" s="298" t="s">
        <v>126</v>
      </c>
      <c r="B54" s="58" t="s">
        <v>17</v>
      </c>
      <c r="C54" s="299" t="s">
        <v>132</v>
      </c>
      <c r="D54" s="128"/>
      <c r="E54" s="6"/>
      <c r="F54" s="100"/>
      <c r="G54" s="6"/>
      <c r="H54" s="100"/>
      <c r="I54" s="101"/>
      <c r="J54" s="54"/>
      <c r="K54" s="6">
        <v>6</v>
      </c>
      <c r="L54" s="53"/>
      <c r="M54" s="6"/>
      <c r="N54" s="53">
        <v>2</v>
      </c>
      <c r="O54" s="56" t="s">
        <v>124</v>
      </c>
      <c r="P54" s="53"/>
      <c r="Q54" s="6"/>
      <c r="R54" s="53"/>
      <c r="S54" s="6"/>
      <c r="T54" s="53"/>
      <c r="U54" s="55"/>
      <c r="V54" s="54"/>
      <c r="W54" s="6"/>
      <c r="X54" s="53"/>
      <c r="Y54" s="6"/>
      <c r="Z54" s="53"/>
      <c r="AA54" s="56"/>
      <c r="AB54" s="363"/>
      <c r="AC54" s="363"/>
      <c r="AD54" s="363"/>
      <c r="AE54" s="363"/>
      <c r="AF54" s="364"/>
      <c r="AG54" s="364"/>
      <c r="AH54" s="328" t="s">
        <v>178</v>
      </c>
      <c r="AI54" s="329" t="s">
        <v>83</v>
      </c>
    </row>
    <row r="55" spans="1:35" s="25" customFormat="1" ht="15.75" customHeight="1" x14ac:dyDescent="0.3">
      <c r="A55" s="286" t="s">
        <v>127</v>
      </c>
      <c r="B55" s="57" t="s">
        <v>17</v>
      </c>
      <c r="C55" s="287" t="s">
        <v>133</v>
      </c>
      <c r="D55" s="128"/>
      <c r="E55" s="6"/>
      <c r="F55" s="100"/>
      <c r="G55" s="6"/>
      <c r="H55" s="100"/>
      <c r="I55" s="101"/>
      <c r="J55" s="54"/>
      <c r="K55" s="6">
        <v>6</v>
      </c>
      <c r="L55" s="53"/>
      <c r="M55" s="6"/>
      <c r="N55" s="53">
        <v>2</v>
      </c>
      <c r="O55" s="56" t="s">
        <v>124</v>
      </c>
      <c r="P55" s="53"/>
      <c r="Q55" s="6"/>
      <c r="R55" s="53"/>
      <c r="S55" s="6"/>
      <c r="T55" s="53"/>
      <c r="U55" s="55"/>
      <c r="V55" s="54"/>
      <c r="W55" s="6"/>
      <c r="X55" s="53"/>
      <c r="Y55" s="6"/>
      <c r="Z55" s="53"/>
      <c r="AA55" s="56"/>
      <c r="AB55" s="348"/>
      <c r="AC55" s="349"/>
      <c r="AD55" s="349"/>
      <c r="AE55" s="350"/>
      <c r="AF55" s="346"/>
      <c r="AG55" s="347"/>
      <c r="AH55" s="330" t="s">
        <v>185</v>
      </c>
      <c r="AI55" s="329" t="s">
        <v>186</v>
      </c>
    </row>
    <row r="56" spans="1:35" s="25" customFormat="1" ht="15.75" customHeight="1" x14ac:dyDescent="0.3">
      <c r="A56" s="286" t="s">
        <v>128</v>
      </c>
      <c r="B56" s="57" t="s">
        <v>17</v>
      </c>
      <c r="C56" s="287" t="s">
        <v>134</v>
      </c>
      <c r="D56" s="128"/>
      <c r="E56" s="6"/>
      <c r="F56" s="100"/>
      <c r="G56" s="6"/>
      <c r="H56" s="100"/>
      <c r="I56" s="101"/>
      <c r="J56" s="54"/>
      <c r="K56" s="6"/>
      <c r="L56" s="53"/>
      <c r="M56" s="6"/>
      <c r="N56" s="53"/>
      <c r="O56" s="56"/>
      <c r="P56" s="53"/>
      <c r="Q56" s="6">
        <v>6</v>
      </c>
      <c r="R56" s="53"/>
      <c r="S56" s="6"/>
      <c r="T56" s="53">
        <v>2</v>
      </c>
      <c r="U56" s="55" t="s">
        <v>124</v>
      </c>
      <c r="V56" s="54"/>
      <c r="W56" s="6"/>
      <c r="X56" s="53"/>
      <c r="Y56" s="6"/>
      <c r="Z56" s="53"/>
      <c r="AA56" s="56"/>
      <c r="AB56" s="353"/>
      <c r="AC56" s="353"/>
      <c r="AD56" s="353"/>
      <c r="AE56" s="353"/>
      <c r="AF56" s="354"/>
      <c r="AG56" s="354"/>
      <c r="AH56" s="330" t="s">
        <v>78</v>
      </c>
      <c r="AI56" s="329" t="s">
        <v>187</v>
      </c>
    </row>
    <row r="57" spans="1:35" s="25" customFormat="1" ht="15.75" customHeight="1" x14ac:dyDescent="0.3">
      <c r="A57" s="286" t="s">
        <v>129</v>
      </c>
      <c r="B57" s="57" t="s">
        <v>17</v>
      </c>
      <c r="C57" s="287" t="s">
        <v>135</v>
      </c>
      <c r="D57" s="128"/>
      <c r="E57" s="138"/>
      <c r="F57" s="181"/>
      <c r="G57" s="138"/>
      <c r="H57" s="181"/>
      <c r="I57" s="182"/>
      <c r="J57" s="166"/>
      <c r="K57" s="138"/>
      <c r="L57" s="165"/>
      <c r="M57" s="138"/>
      <c r="N57" s="165"/>
      <c r="O57" s="168"/>
      <c r="P57" s="165"/>
      <c r="Q57" s="138"/>
      <c r="R57" s="165"/>
      <c r="S57" s="138"/>
      <c r="T57" s="165"/>
      <c r="U57" s="167"/>
      <c r="V57" s="166"/>
      <c r="W57" s="138">
        <v>6</v>
      </c>
      <c r="X57" s="165"/>
      <c r="Y57" s="138"/>
      <c r="Z57" s="165">
        <v>2</v>
      </c>
      <c r="AA57" s="168" t="s">
        <v>124</v>
      </c>
      <c r="AB57" s="295"/>
      <c r="AC57" s="296"/>
      <c r="AD57" s="296"/>
      <c r="AE57" s="297"/>
      <c r="AF57" s="283"/>
      <c r="AG57" s="284"/>
      <c r="AH57" s="330" t="s">
        <v>185</v>
      </c>
      <c r="AI57" s="329" t="s">
        <v>188</v>
      </c>
    </row>
    <row r="58" spans="1:35" s="25" customFormat="1" ht="15.75" customHeight="1" x14ac:dyDescent="0.3">
      <c r="A58" s="314" t="s">
        <v>130</v>
      </c>
      <c r="B58" s="57" t="s">
        <v>17</v>
      </c>
      <c r="C58" s="313" t="s">
        <v>136</v>
      </c>
      <c r="D58" s="130"/>
      <c r="E58" s="131"/>
      <c r="F58" s="129"/>
      <c r="G58" s="131"/>
      <c r="H58" s="129"/>
      <c r="I58" s="132"/>
      <c r="J58" s="137"/>
      <c r="K58" s="131"/>
      <c r="L58" s="133"/>
      <c r="M58" s="131"/>
      <c r="N58" s="133"/>
      <c r="O58" s="136"/>
      <c r="P58" s="53"/>
      <c r="Q58" s="6"/>
      <c r="R58" s="53"/>
      <c r="S58" s="6"/>
      <c r="T58" s="53"/>
      <c r="U58" s="55"/>
      <c r="V58" s="54"/>
      <c r="W58" s="6">
        <v>6</v>
      </c>
      <c r="X58" s="53"/>
      <c r="Y58" s="6"/>
      <c r="Z58" s="53">
        <v>2</v>
      </c>
      <c r="AA58" s="56" t="s">
        <v>124</v>
      </c>
      <c r="AB58" s="343"/>
      <c r="AC58" s="344"/>
      <c r="AD58" s="344"/>
      <c r="AE58" s="345"/>
      <c r="AF58" s="351"/>
      <c r="AG58" s="352"/>
      <c r="AH58" s="324" t="s">
        <v>78</v>
      </c>
      <c r="AI58" s="325" t="s">
        <v>118</v>
      </c>
    </row>
    <row r="59" spans="1:35" s="25" customFormat="1" ht="15.75" customHeight="1" x14ac:dyDescent="0.3">
      <c r="A59" s="286" t="s">
        <v>131</v>
      </c>
      <c r="B59" s="57" t="s">
        <v>17</v>
      </c>
      <c r="C59" s="316" t="s">
        <v>195</v>
      </c>
      <c r="D59" s="128"/>
      <c r="E59" s="6"/>
      <c r="F59" s="100"/>
      <c r="G59" s="6"/>
      <c r="H59" s="100"/>
      <c r="I59" s="101"/>
      <c r="J59" s="54"/>
      <c r="K59" s="6"/>
      <c r="L59" s="53"/>
      <c r="M59" s="6">
        <v>8</v>
      </c>
      <c r="N59" s="53">
        <v>2</v>
      </c>
      <c r="O59" s="56" t="s">
        <v>77</v>
      </c>
      <c r="P59" s="53"/>
      <c r="Q59" s="6"/>
      <c r="R59" s="53"/>
      <c r="S59" s="6"/>
      <c r="T59" s="53"/>
      <c r="U59" s="55"/>
      <c r="V59" s="54"/>
      <c r="W59" s="6"/>
      <c r="X59" s="53"/>
      <c r="Y59" s="6"/>
      <c r="Z59" s="53"/>
      <c r="AA59" s="56"/>
      <c r="AB59" s="343"/>
      <c r="AC59" s="344"/>
      <c r="AD59" s="344"/>
      <c r="AE59" s="345"/>
      <c r="AF59" s="351"/>
      <c r="AG59" s="352"/>
      <c r="AH59" s="328" t="s">
        <v>194</v>
      </c>
      <c r="AI59" s="336" t="s">
        <v>197</v>
      </c>
    </row>
    <row r="60" spans="1:35" s="25" customFormat="1" ht="15.95" customHeight="1" thickBot="1" x14ac:dyDescent="0.3">
      <c r="A60" s="367"/>
      <c r="B60" s="367"/>
      <c r="C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  <c r="AB60" s="107"/>
      <c r="AC60" s="107"/>
      <c r="AD60" s="107"/>
      <c r="AE60" s="107"/>
      <c r="AF60" s="107"/>
      <c r="AG60" s="108"/>
    </row>
    <row r="61" spans="1:35" s="25" customFormat="1" ht="9.9499999999999993" customHeight="1" thickTop="1" thickBot="1" x14ac:dyDescent="0.3">
      <c r="A61" s="103"/>
      <c r="B61" s="104"/>
      <c r="C61" s="68"/>
      <c r="D61" s="102"/>
      <c r="E61" s="102"/>
      <c r="F61" s="102"/>
      <c r="G61" s="102"/>
      <c r="H61" s="102"/>
      <c r="I61" s="102"/>
      <c r="J61" s="102"/>
      <c r="K61" s="102"/>
      <c r="L61" s="102"/>
      <c r="M61" s="60"/>
      <c r="N61" s="80"/>
      <c r="O61" s="80"/>
      <c r="P61" s="102"/>
      <c r="Q61" s="102"/>
      <c r="R61" s="102"/>
      <c r="S61" s="102"/>
      <c r="T61" s="102"/>
      <c r="U61" s="102"/>
      <c r="V61" s="102"/>
      <c r="W61" s="102"/>
      <c r="X61" s="102"/>
      <c r="Y61" s="60"/>
      <c r="Z61" s="80"/>
      <c r="AA61" s="80"/>
      <c r="AB61" s="61"/>
      <c r="AC61" s="62"/>
      <c r="AD61" s="62"/>
      <c r="AE61" s="62"/>
      <c r="AF61" s="62"/>
      <c r="AG61" s="63"/>
    </row>
    <row r="62" spans="1:35" s="25" customFormat="1" ht="15.75" customHeight="1" thickTop="1" thickBot="1" x14ac:dyDescent="0.3">
      <c r="A62" s="368"/>
      <c r="B62" s="369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69"/>
      <c r="W62" s="369"/>
      <c r="X62" s="369"/>
      <c r="Y62" s="369"/>
      <c r="Z62" s="369"/>
      <c r="AA62" s="369"/>
      <c r="AB62" s="78"/>
      <c r="AC62" s="78"/>
      <c r="AD62" s="78"/>
      <c r="AE62" s="78"/>
      <c r="AF62" s="78"/>
      <c r="AG62" s="79"/>
    </row>
    <row r="63" spans="1:35" s="25" customFormat="1" ht="15.75" customHeight="1" thickTop="1" x14ac:dyDescent="0.25">
      <c r="A63" s="365" t="s">
        <v>18</v>
      </c>
      <c r="B63" s="366"/>
      <c r="C63" s="366"/>
      <c r="D63" s="366"/>
      <c r="E63" s="366"/>
      <c r="F63" s="366"/>
      <c r="G63" s="366"/>
      <c r="H63" s="366"/>
      <c r="I63" s="366"/>
      <c r="J63" s="366"/>
      <c r="K63" s="366"/>
      <c r="L63" s="366"/>
      <c r="M63" s="366"/>
      <c r="N63" s="366"/>
      <c r="O63" s="366"/>
      <c r="P63" s="366"/>
      <c r="Q63" s="366"/>
      <c r="R63" s="366"/>
      <c r="S63" s="366"/>
      <c r="T63" s="366"/>
      <c r="U63" s="366"/>
      <c r="V63" s="366"/>
      <c r="W63" s="366"/>
      <c r="X63" s="366"/>
      <c r="Y63" s="366"/>
      <c r="Z63" s="366"/>
      <c r="AA63" s="366"/>
      <c r="AB63" s="81"/>
      <c r="AC63" s="81"/>
      <c r="AD63" s="81"/>
      <c r="AE63" s="81"/>
      <c r="AF63" s="81"/>
      <c r="AG63" s="82"/>
    </row>
    <row r="64" spans="1:35" s="25" customFormat="1" ht="15.75" customHeight="1" x14ac:dyDescent="0.3">
      <c r="A64" s="28"/>
      <c r="B64" s="15"/>
      <c r="C64" s="29" t="s">
        <v>19</v>
      </c>
      <c r="D64" s="30"/>
      <c r="E64" s="31"/>
      <c r="F64" s="31"/>
      <c r="G64" s="31"/>
      <c r="H64" s="8"/>
      <c r="I64" s="32" t="str">
        <f>IF(COUNTIF(I10:I49,"A")=0,"",COUNTIF(I10:I49,"A"))</f>
        <v/>
      </c>
      <c r="J64" s="30"/>
      <c r="K64" s="31"/>
      <c r="L64" s="31"/>
      <c r="M64" s="31"/>
      <c r="N64" s="8"/>
      <c r="O64" s="32" t="str">
        <f>IF(COUNTIF(O10:O49,"A")=0,"",COUNTIF(O10:O49,"A"))</f>
        <v/>
      </c>
      <c r="P64" s="30"/>
      <c r="Q64" s="31"/>
      <c r="R64" s="31"/>
      <c r="S64" s="31"/>
      <c r="T64" s="8"/>
      <c r="U64" s="32" t="str">
        <f>IF(COUNTIF(U10:U49,"A")=0,"",COUNTIF(U10:U49,"A"))</f>
        <v/>
      </c>
      <c r="V64" s="30"/>
      <c r="W64" s="31"/>
      <c r="X64" s="31"/>
      <c r="Y64" s="31"/>
      <c r="Z64" s="8"/>
      <c r="AA64" s="32" t="str">
        <f>IF(COUNTIF(AA10:AA49,"A")=0,"",COUNTIF(AA10:AA49,"A"))</f>
        <v/>
      </c>
      <c r="AB64" s="33"/>
      <c r="AC64" s="31"/>
      <c r="AD64" s="31"/>
      <c r="AE64" s="31"/>
      <c r="AF64" s="8"/>
      <c r="AG64" s="83" t="str">
        <f t="shared" ref="AG64:AG76" si="33">IF(SUM(I64:AA64)=0,"",SUM(I64:AA64))</f>
        <v/>
      </c>
    </row>
    <row r="65" spans="1:33" s="25" customFormat="1" ht="15.75" customHeight="1" x14ac:dyDescent="0.3">
      <c r="A65" s="34"/>
      <c r="B65" s="15"/>
      <c r="C65" s="29" t="s">
        <v>20</v>
      </c>
      <c r="D65" s="30"/>
      <c r="E65" s="31"/>
      <c r="F65" s="31"/>
      <c r="G65" s="31"/>
      <c r="H65" s="8"/>
      <c r="I65" s="32">
        <f>IF(COUNTIF(I10:I49,"B")=0,"",COUNTIF(I10:I49,"B"))</f>
        <v>2</v>
      </c>
      <c r="J65" s="30"/>
      <c r="K65" s="31"/>
      <c r="L65" s="31"/>
      <c r="M65" s="31"/>
      <c r="N65" s="8"/>
      <c r="O65" s="32">
        <f>IF(COUNTIF(O10:O49,"B")=0,"",COUNTIF(O10:O49,"B"))</f>
        <v>1</v>
      </c>
      <c r="P65" s="30"/>
      <c r="Q65" s="31"/>
      <c r="R65" s="31"/>
      <c r="S65" s="31"/>
      <c r="T65" s="8"/>
      <c r="U65" s="32">
        <f>IF(COUNTIF(U10:U49,"B")=0,"",COUNTIF(U10:U49,"B"))</f>
        <v>4</v>
      </c>
      <c r="V65" s="30"/>
      <c r="W65" s="31"/>
      <c r="X65" s="31"/>
      <c r="Y65" s="31"/>
      <c r="Z65" s="8"/>
      <c r="AA65" s="32">
        <f>IF(COUNTIF(AA10:AA49,"B")=0,"",COUNTIF(AA10:AA49,"B"))</f>
        <v>2</v>
      </c>
      <c r="AB65" s="33"/>
      <c r="AC65" s="31"/>
      <c r="AD65" s="31"/>
      <c r="AE65" s="31"/>
      <c r="AF65" s="8"/>
      <c r="AG65" s="83">
        <f t="shared" si="33"/>
        <v>9</v>
      </c>
    </row>
    <row r="66" spans="1:33" s="25" customFormat="1" ht="15.75" customHeight="1" x14ac:dyDescent="0.3">
      <c r="A66" s="34"/>
      <c r="B66" s="15"/>
      <c r="C66" s="29" t="s">
        <v>56</v>
      </c>
      <c r="D66" s="30"/>
      <c r="E66" s="31"/>
      <c r="F66" s="31"/>
      <c r="G66" s="31"/>
      <c r="H66" s="8"/>
      <c r="I66" s="32" t="str">
        <f>IF(COUNTIF(I10:I49,"ÉÉ")=0,"",COUNTIF(I10:I49,"ÉÉ"))</f>
        <v/>
      </c>
      <c r="J66" s="30"/>
      <c r="K66" s="31"/>
      <c r="L66" s="31"/>
      <c r="M66" s="31"/>
      <c r="N66" s="8"/>
      <c r="O66" s="32">
        <f>IF(COUNTIF(O10:O49,"ÉÉ")=0,"",COUNTIF(O10:O49,"ÉÉ"))</f>
        <v>2</v>
      </c>
      <c r="P66" s="30"/>
      <c r="Q66" s="31"/>
      <c r="R66" s="31"/>
      <c r="S66" s="31"/>
      <c r="T66" s="8"/>
      <c r="U66" s="32">
        <f>IF(COUNTIF(U10:U49,"ÉÉ")=0,"",COUNTIF(U10:U49,"ÉÉ"))</f>
        <v>1</v>
      </c>
      <c r="V66" s="30"/>
      <c r="W66" s="31"/>
      <c r="X66" s="31"/>
      <c r="Y66" s="31"/>
      <c r="Z66" s="8"/>
      <c r="AA66" s="32">
        <f>IF(COUNTIF(AA10:AA49,"ÉÉ")=0,"",COUNTIF(AA10:AA49,"ÉÉ"))</f>
        <v>1</v>
      </c>
      <c r="AB66" s="33"/>
      <c r="AC66" s="31"/>
      <c r="AD66" s="31"/>
      <c r="AE66" s="31"/>
      <c r="AF66" s="8"/>
      <c r="AG66" s="83">
        <f t="shared" si="33"/>
        <v>4</v>
      </c>
    </row>
    <row r="67" spans="1:33" s="25" customFormat="1" ht="15.75" customHeight="1" x14ac:dyDescent="0.25">
      <c r="A67" s="34"/>
      <c r="B67" s="35"/>
      <c r="C67" s="29" t="s">
        <v>57</v>
      </c>
      <c r="D67" s="84"/>
      <c r="E67" s="85"/>
      <c r="F67" s="85"/>
      <c r="G67" s="85"/>
      <c r="H67" s="86"/>
      <c r="I67" s="32" t="str">
        <f>IF(COUNTIF(I10:I49,"ÉÉ(Z)")=0,"",COUNTIF(I10:I49,"ÉÉ(Z)"))</f>
        <v/>
      </c>
      <c r="J67" s="84"/>
      <c r="K67" s="85"/>
      <c r="L67" s="85"/>
      <c r="M67" s="85"/>
      <c r="N67" s="86"/>
      <c r="O67" s="32" t="str">
        <f>IF(COUNTIF(O10:O49,"ÉÉ(Z)")=0,"",COUNTIF(O10:O49,"ÉÉ(Z)"))</f>
        <v/>
      </c>
      <c r="P67" s="84"/>
      <c r="Q67" s="85"/>
      <c r="R67" s="85"/>
      <c r="S67" s="85"/>
      <c r="T67" s="86"/>
      <c r="U67" s="32" t="str">
        <f>IF(COUNTIF(U10:U49,"ÉÉ(Z)")=0,"",COUNTIF(U10:U49,"ÉÉ(Z)"))</f>
        <v/>
      </c>
      <c r="V67" s="84"/>
      <c r="W67" s="85"/>
      <c r="X67" s="85"/>
      <c r="Y67" s="85"/>
      <c r="Z67" s="86"/>
      <c r="AA67" s="32" t="str">
        <f>IF(COUNTIF(AA10:AA49,"ÉÉ(Z)")=0,"",COUNTIF(AA10:AA49,"ÉÉ(Z)"))</f>
        <v/>
      </c>
      <c r="AB67" s="87"/>
      <c r="AC67" s="85"/>
      <c r="AD67" s="85"/>
      <c r="AE67" s="85"/>
      <c r="AF67" s="86"/>
      <c r="AG67" s="83" t="str">
        <f t="shared" si="33"/>
        <v/>
      </c>
    </row>
    <row r="68" spans="1:33" s="25" customFormat="1" ht="15.75" customHeight="1" x14ac:dyDescent="0.3">
      <c r="A68" s="34"/>
      <c r="B68" s="15"/>
      <c r="C68" s="29" t="s">
        <v>58</v>
      </c>
      <c r="D68" s="30"/>
      <c r="E68" s="31"/>
      <c r="F68" s="31"/>
      <c r="G68" s="31"/>
      <c r="H68" s="8"/>
      <c r="I68" s="32">
        <f>IF(COUNTIF(I10:I49,"GYJ")=0,"",COUNTIF(I10:I49,"GYJ"))</f>
        <v>1</v>
      </c>
      <c r="J68" s="30"/>
      <c r="K68" s="31"/>
      <c r="L68" s="31"/>
      <c r="M68" s="31"/>
      <c r="N68" s="8"/>
      <c r="O68" s="32">
        <f>IF(COUNTIF(O10:O49,"GYJ")=0,"",COUNTIF(O10:O49,"GYJ"))</f>
        <v>1</v>
      </c>
      <c r="P68" s="30"/>
      <c r="Q68" s="31"/>
      <c r="R68" s="31"/>
      <c r="S68" s="31"/>
      <c r="T68" s="8"/>
      <c r="U68" s="32" t="str">
        <f>IF(COUNTIF(U10:U49,"GYJ")=0,"",COUNTIF(U10:U49,"GYJ"))</f>
        <v/>
      </c>
      <c r="V68" s="30"/>
      <c r="W68" s="31"/>
      <c r="X68" s="31"/>
      <c r="Y68" s="31"/>
      <c r="Z68" s="8"/>
      <c r="AA68" s="32">
        <f>IF(COUNTIF(AA10:AA49,"GYJ")=0,"",COUNTIF(AA10:AA49,"GYJ"))</f>
        <v>1</v>
      </c>
      <c r="AB68" s="33"/>
      <c r="AC68" s="31"/>
      <c r="AD68" s="31"/>
      <c r="AE68" s="31"/>
      <c r="AF68" s="8"/>
      <c r="AG68" s="83">
        <f t="shared" si="33"/>
        <v>3</v>
      </c>
    </row>
    <row r="69" spans="1:33" s="25" customFormat="1" ht="15.75" customHeight="1" x14ac:dyDescent="0.3">
      <c r="A69" s="34"/>
      <c r="B69" s="15"/>
      <c r="C69" s="29" t="s">
        <v>59</v>
      </c>
      <c r="D69" s="30"/>
      <c r="E69" s="31"/>
      <c r="F69" s="31"/>
      <c r="G69" s="31"/>
      <c r="H69" s="8"/>
      <c r="I69" s="32" t="str">
        <f>IF(COUNTIF(I10:I49,"GYJ(Z)")=0,"",COUNTIF(I10:I49,"GYJ(Z)"))</f>
        <v/>
      </c>
      <c r="J69" s="30"/>
      <c r="K69" s="31"/>
      <c r="L69" s="31"/>
      <c r="M69" s="31"/>
      <c r="N69" s="8"/>
      <c r="O69" s="32" t="str">
        <f>IF(COUNTIF(O10:O49,"GYJ(Z)")=0,"",COUNTIF(O10:O49,"GYJ(Z)"))</f>
        <v/>
      </c>
      <c r="P69" s="30"/>
      <c r="Q69" s="31"/>
      <c r="R69" s="31"/>
      <c r="S69" s="31"/>
      <c r="T69" s="8"/>
      <c r="U69" s="32" t="str">
        <f>IF(COUNTIF(U10:U49,"GYJ(Z)")=0,"",COUNTIF(U10:U49,"GYJ(Z)"))</f>
        <v/>
      </c>
      <c r="V69" s="30"/>
      <c r="W69" s="31"/>
      <c r="X69" s="31"/>
      <c r="Y69" s="31"/>
      <c r="Z69" s="8"/>
      <c r="AA69" s="32" t="str">
        <f>IF(COUNTIF(AA10:AA49,"GYJ(Z)")=0,"",COUNTIF(AA10:AA49,"GYJ(Z)"))</f>
        <v/>
      </c>
      <c r="AB69" s="33"/>
      <c r="AC69" s="31"/>
      <c r="AD69" s="31"/>
      <c r="AE69" s="31"/>
      <c r="AF69" s="8"/>
      <c r="AG69" s="83" t="str">
        <f t="shared" si="33"/>
        <v/>
      </c>
    </row>
    <row r="70" spans="1:33" s="25" customFormat="1" ht="15.75" customHeight="1" x14ac:dyDescent="0.3">
      <c r="A70" s="34"/>
      <c r="B70" s="15"/>
      <c r="C70" s="29" t="s">
        <v>30</v>
      </c>
      <c r="D70" s="30"/>
      <c r="E70" s="31"/>
      <c r="F70" s="31"/>
      <c r="G70" s="31"/>
      <c r="H70" s="8"/>
      <c r="I70" s="32">
        <f>IF(COUNTIF(I10:I49,"K")=0,"",COUNTIF(I10:I49,"K"))</f>
        <v>3</v>
      </c>
      <c r="J70" s="30"/>
      <c r="K70" s="31"/>
      <c r="L70" s="31"/>
      <c r="M70" s="31"/>
      <c r="N70" s="8"/>
      <c r="O70" s="32">
        <f>IF(COUNTIF(O10:O49,"K")=0,"",COUNTIF(O10:O49,"K"))</f>
        <v>5</v>
      </c>
      <c r="P70" s="30"/>
      <c r="Q70" s="31"/>
      <c r="R70" s="31"/>
      <c r="S70" s="31"/>
      <c r="T70" s="8"/>
      <c r="U70" s="32" t="str">
        <f>IF(COUNTIF(U10:U49,"K")=0,"",COUNTIF(U10:U49,"K"))</f>
        <v/>
      </c>
      <c r="V70" s="30"/>
      <c r="W70" s="31"/>
      <c r="X70" s="31"/>
      <c r="Y70" s="31"/>
      <c r="Z70" s="8"/>
      <c r="AA70" s="32">
        <f>IF(COUNTIF(AA10:AA49,"K")=0,"",COUNTIF(AA10:AA49,"K"))</f>
        <v>1</v>
      </c>
      <c r="AB70" s="33"/>
      <c r="AC70" s="31"/>
      <c r="AD70" s="31"/>
      <c r="AE70" s="31"/>
      <c r="AF70" s="8"/>
      <c r="AG70" s="83">
        <f t="shared" si="33"/>
        <v>9</v>
      </c>
    </row>
    <row r="71" spans="1:33" s="25" customFormat="1" ht="15.75" customHeight="1" x14ac:dyDescent="0.3">
      <c r="A71" s="34"/>
      <c r="B71" s="15"/>
      <c r="C71" s="29" t="s">
        <v>31</v>
      </c>
      <c r="D71" s="30"/>
      <c r="E71" s="31"/>
      <c r="F71" s="31"/>
      <c r="G71" s="31"/>
      <c r="H71" s="8"/>
      <c r="I71" s="32">
        <f>IF(COUNTIF(I10:I49,"K(Z)")=0,"",COUNTIF(I10:I49,"K(Z)"))</f>
        <v>1</v>
      </c>
      <c r="J71" s="30"/>
      <c r="K71" s="31"/>
      <c r="L71" s="31"/>
      <c r="M71" s="31"/>
      <c r="N71" s="8"/>
      <c r="O71" s="32" t="str">
        <f>IF(COUNTIF(O10:O49,"K(Z)")=0,"",COUNTIF(O10:O49,"K(Z)"))</f>
        <v/>
      </c>
      <c r="P71" s="30"/>
      <c r="Q71" s="31"/>
      <c r="R71" s="31"/>
      <c r="S71" s="31"/>
      <c r="T71" s="8"/>
      <c r="U71" s="32">
        <f>IF(COUNTIF(U10:U49,"K(Z)")=0,"",COUNTIF(U10:U49,"K(Z)"))</f>
        <v>2</v>
      </c>
      <c r="V71" s="30"/>
      <c r="W71" s="31"/>
      <c r="X71" s="31"/>
      <c r="Y71" s="31"/>
      <c r="Z71" s="8"/>
      <c r="AA71" s="32">
        <f>IF(COUNTIF(AA10:AA49,"K(Z)")=0,"",COUNTIF(AA10:AA49,"K(Z)"))</f>
        <v>1</v>
      </c>
      <c r="AB71" s="33"/>
      <c r="AC71" s="31"/>
      <c r="AD71" s="31"/>
      <c r="AE71" s="31"/>
      <c r="AF71" s="8"/>
      <c r="AG71" s="83">
        <f t="shared" si="33"/>
        <v>4</v>
      </c>
    </row>
    <row r="72" spans="1:33" s="25" customFormat="1" ht="15.75" customHeight="1" x14ac:dyDescent="0.3">
      <c r="A72" s="34"/>
      <c r="B72" s="15"/>
      <c r="C72" s="29" t="s">
        <v>21</v>
      </c>
      <c r="D72" s="30"/>
      <c r="E72" s="31"/>
      <c r="F72" s="31"/>
      <c r="G72" s="31"/>
      <c r="H72" s="8"/>
      <c r="I72" s="32" t="str">
        <f>IF(COUNTIF(I10:I49,"AV")=0,"",COUNTIF(I10:I49,"AV"))</f>
        <v/>
      </c>
      <c r="J72" s="30"/>
      <c r="K72" s="31"/>
      <c r="L72" s="31"/>
      <c r="M72" s="31"/>
      <c r="N72" s="8"/>
      <c r="O72" s="32" t="str">
        <f>IF(COUNTIF(O10:O49,"AV")=0,"",COUNTIF(O10:O49,"AV"))</f>
        <v/>
      </c>
      <c r="P72" s="30"/>
      <c r="Q72" s="31"/>
      <c r="R72" s="31"/>
      <c r="S72" s="31"/>
      <c r="T72" s="8"/>
      <c r="U72" s="32" t="str">
        <f>IF(COUNTIF(U10:U49,"AV")=0,"",COUNTIF(U10:U49,"AV"))</f>
        <v/>
      </c>
      <c r="V72" s="30"/>
      <c r="W72" s="31"/>
      <c r="X72" s="31"/>
      <c r="Y72" s="31"/>
      <c r="Z72" s="8"/>
      <c r="AA72" s="32" t="str">
        <f>IF(COUNTIF(AA10:AA49,"AV")=0,"",COUNTIF(AA10:AA49,"AV"))</f>
        <v/>
      </c>
      <c r="AB72" s="33"/>
      <c r="AC72" s="31"/>
      <c r="AD72" s="31"/>
      <c r="AE72" s="31"/>
      <c r="AF72" s="8"/>
      <c r="AG72" s="83" t="str">
        <f t="shared" si="33"/>
        <v/>
      </c>
    </row>
    <row r="73" spans="1:33" s="25" customFormat="1" ht="15.75" customHeight="1" x14ac:dyDescent="0.3">
      <c r="A73" s="34"/>
      <c r="B73" s="15"/>
      <c r="C73" s="29" t="s">
        <v>60</v>
      </c>
      <c r="D73" s="30"/>
      <c r="E73" s="31"/>
      <c r="F73" s="31"/>
      <c r="G73" s="31"/>
      <c r="H73" s="8"/>
      <c r="I73" s="32" t="str">
        <f>IF(COUNTIF(I10:I49,"KV")=0,"",COUNTIF(I10:I49,"KV"))</f>
        <v/>
      </c>
      <c r="J73" s="30"/>
      <c r="K73" s="31"/>
      <c r="L73" s="31"/>
      <c r="M73" s="31"/>
      <c r="N73" s="8"/>
      <c r="O73" s="32" t="str">
        <f>IF(COUNTIF(O10:O49,"KV")=0,"",COUNTIF(O10:O49,"KV"))</f>
        <v/>
      </c>
      <c r="P73" s="30"/>
      <c r="Q73" s="31"/>
      <c r="R73" s="31"/>
      <c r="S73" s="31"/>
      <c r="T73" s="8"/>
      <c r="U73" s="32" t="str">
        <f>IF(COUNTIF(U10:U49,"KV")=0,"",COUNTIF(U10:U49,"KV"))</f>
        <v/>
      </c>
      <c r="V73" s="30"/>
      <c r="W73" s="31"/>
      <c r="X73" s="31"/>
      <c r="Y73" s="31"/>
      <c r="Z73" s="8"/>
      <c r="AA73" s="32" t="str">
        <f>IF(COUNTIF(AA10:AA49,"KV")=0,"",COUNTIF(AA10:AA49,"KV"))</f>
        <v/>
      </c>
      <c r="AB73" s="33"/>
      <c r="AC73" s="31"/>
      <c r="AD73" s="31"/>
      <c r="AE73" s="31"/>
      <c r="AF73" s="8"/>
      <c r="AG73" s="83" t="str">
        <f t="shared" si="33"/>
        <v/>
      </c>
    </row>
    <row r="74" spans="1:33" s="25" customFormat="1" ht="15.75" customHeight="1" x14ac:dyDescent="0.3">
      <c r="A74" s="36"/>
      <c r="B74" s="17"/>
      <c r="C74" s="37" t="s">
        <v>61</v>
      </c>
      <c r="D74" s="38"/>
      <c r="E74" s="39"/>
      <c r="F74" s="39"/>
      <c r="G74" s="39"/>
      <c r="H74" s="16"/>
      <c r="I74" s="32" t="str">
        <f>IF(COUNTIF(I10:I49,"SZG")=0,"",COUNTIF(I10:I49,"SZG"))</f>
        <v/>
      </c>
      <c r="J74" s="38"/>
      <c r="K74" s="39"/>
      <c r="L74" s="39"/>
      <c r="M74" s="39"/>
      <c r="N74" s="16"/>
      <c r="O74" s="32" t="str">
        <f>IF(COUNTIF(O10:O49,"SZG")=0,"",COUNTIF(O10:O49,"SZG"))</f>
        <v/>
      </c>
      <c r="P74" s="38"/>
      <c r="Q74" s="39"/>
      <c r="R74" s="39"/>
      <c r="S74" s="39"/>
      <c r="T74" s="16"/>
      <c r="U74" s="32" t="str">
        <f>IF(COUNTIF(U10:U49,"SZG")=0,"",COUNTIF(U10:U49,"SZG"))</f>
        <v/>
      </c>
      <c r="V74" s="38"/>
      <c r="W74" s="39"/>
      <c r="X74" s="39"/>
      <c r="Y74" s="39"/>
      <c r="Z74" s="16"/>
      <c r="AA74" s="32" t="str">
        <f>IF(COUNTIF(AA10:AA49,"SZG")=0,"",COUNTIF(AA10:AA49,"SZG"))</f>
        <v/>
      </c>
      <c r="AB74" s="33"/>
      <c r="AC74" s="31"/>
      <c r="AD74" s="31"/>
      <c r="AE74" s="31"/>
      <c r="AF74" s="8"/>
      <c r="AG74" s="83" t="str">
        <f t="shared" si="33"/>
        <v/>
      </c>
    </row>
    <row r="75" spans="1:33" s="25" customFormat="1" ht="15.75" customHeight="1" x14ac:dyDescent="0.3">
      <c r="A75" s="36"/>
      <c r="B75" s="17"/>
      <c r="C75" s="37" t="s">
        <v>62</v>
      </c>
      <c r="D75" s="38"/>
      <c r="E75" s="39"/>
      <c r="F75" s="39"/>
      <c r="G75" s="39"/>
      <c r="H75" s="16"/>
      <c r="I75" s="32" t="str">
        <f>IF(COUNTIF(I10:I49,"ZV")=0,"",COUNTIF(I10:I49,"ZV"))</f>
        <v/>
      </c>
      <c r="J75" s="38"/>
      <c r="K75" s="39"/>
      <c r="L75" s="39"/>
      <c r="M75" s="39"/>
      <c r="N75" s="16"/>
      <c r="O75" s="32" t="str">
        <f>IF(COUNTIF(O10:O49,"ZV")=0,"",COUNTIF(O10:O49,"ZV"))</f>
        <v/>
      </c>
      <c r="P75" s="38"/>
      <c r="Q75" s="39"/>
      <c r="R75" s="39"/>
      <c r="S75" s="39"/>
      <c r="T75" s="16"/>
      <c r="U75" s="32" t="str">
        <f>IF(COUNTIF(U10:U49,"ZV")=0,"",COUNTIF(U10:U49,"ZV"))</f>
        <v/>
      </c>
      <c r="V75" s="38"/>
      <c r="W75" s="39"/>
      <c r="X75" s="39"/>
      <c r="Y75" s="39"/>
      <c r="Z75" s="16"/>
      <c r="AA75" s="32" t="str">
        <f>IF(COUNTIF(AA10:AA49,"ZV")=0,"",COUNTIF(AA10:AA49,"ZV"))</f>
        <v/>
      </c>
      <c r="AB75" s="33"/>
      <c r="AC75" s="31"/>
      <c r="AD75" s="31"/>
      <c r="AE75" s="31"/>
      <c r="AF75" s="8"/>
      <c r="AG75" s="83" t="str">
        <f t="shared" si="33"/>
        <v/>
      </c>
    </row>
    <row r="76" spans="1:33" s="25" customFormat="1" ht="15.75" customHeight="1" thickBot="1" x14ac:dyDescent="0.35">
      <c r="A76" s="40"/>
      <c r="B76" s="26"/>
      <c r="C76" s="27" t="s">
        <v>22</v>
      </c>
      <c r="D76" s="41"/>
      <c r="E76" s="42"/>
      <c r="F76" s="42"/>
      <c r="G76" s="42"/>
      <c r="H76" s="43"/>
      <c r="I76" s="44">
        <f>IF(SUM(I64:I75)=0,"",SUM(I64:I75))</f>
        <v>7</v>
      </c>
      <c r="J76" s="41"/>
      <c r="K76" s="42"/>
      <c r="L76" s="42"/>
      <c r="M76" s="42"/>
      <c r="N76" s="43"/>
      <c r="O76" s="44">
        <f>IF(SUM(O64:O75)=0,"",SUM(O64:O75))</f>
        <v>9</v>
      </c>
      <c r="P76" s="41"/>
      <c r="Q76" s="42"/>
      <c r="R76" s="42"/>
      <c r="S76" s="42"/>
      <c r="T76" s="43"/>
      <c r="U76" s="44">
        <f>IF(SUM(U64:U75)=0,"",SUM(U64:U75))</f>
        <v>7</v>
      </c>
      <c r="V76" s="41"/>
      <c r="W76" s="42"/>
      <c r="X76" s="42"/>
      <c r="Y76" s="42"/>
      <c r="Z76" s="43"/>
      <c r="AA76" s="44">
        <f>IF(SUM(AA64:AA75)=0,"",SUM(AA64:AA75))</f>
        <v>6</v>
      </c>
      <c r="AB76" s="45"/>
      <c r="AC76" s="42"/>
      <c r="AD76" s="42"/>
      <c r="AE76" s="42"/>
      <c r="AF76" s="43"/>
      <c r="AG76" s="88">
        <f t="shared" si="33"/>
        <v>29</v>
      </c>
    </row>
    <row r="77" spans="1:33" s="25" customFormat="1" ht="15.75" customHeight="1" thickTop="1" x14ac:dyDescent="0.25">
      <c r="A77" s="46"/>
      <c r="B77" s="47"/>
      <c r="C77" s="4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</row>
    <row r="78" spans="1:33" s="25" customFormat="1" ht="15.75" customHeight="1" x14ac:dyDescent="0.25">
      <c r="A78" s="46"/>
      <c r="B78" s="47"/>
      <c r="C78" s="4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</row>
    <row r="79" spans="1:33" s="25" customFormat="1" ht="15.75" customHeight="1" x14ac:dyDescent="0.25">
      <c r="A79" s="46"/>
      <c r="B79" s="47"/>
      <c r="C79" s="4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</row>
    <row r="80" spans="1:33" s="25" customFormat="1" ht="15.75" customHeight="1" x14ac:dyDescent="0.25">
      <c r="A80" s="46"/>
      <c r="B80" s="47"/>
      <c r="C80" s="4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</row>
    <row r="81" spans="1:33" s="25" customFormat="1" ht="15.75" customHeight="1" x14ac:dyDescent="0.25">
      <c r="A81" s="46"/>
      <c r="B81" s="47"/>
      <c r="C81" s="4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</row>
    <row r="82" spans="1:33" s="25" customFormat="1" ht="15.75" customHeight="1" x14ac:dyDescent="0.25">
      <c r="A82" s="46"/>
      <c r="B82" s="47"/>
      <c r="C82" s="4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</row>
    <row r="83" spans="1:33" s="25" customFormat="1" ht="15.75" customHeight="1" x14ac:dyDescent="0.25">
      <c r="A83" s="46"/>
      <c r="B83" s="47"/>
      <c r="C83" s="4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</row>
    <row r="84" spans="1:33" s="25" customFormat="1" ht="15.75" customHeight="1" x14ac:dyDescent="0.25">
      <c r="A84" s="46"/>
      <c r="B84" s="47"/>
      <c r="C84" s="4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</row>
    <row r="85" spans="1:33" s="25" customFormat="1" ht="15.75" customHeight="1" x14ac:dyDescent="0.25">
      <c r="A85" s="46"/>
      <c r="B85" s="47"/>
      <c r="C85" s="4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</row>
    <row r="86" spans="1:33" s="25" customFormat="1" ht="15.75" customHeight="1" x14ac:dyDescent="0.25">
      <c r="A86" s="46"/>
      <c r="B86" s="47"/>
      <c r="C86" s="4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</row>
    <row r="87" spans="1:33" s="25" customFormat="1" ht="15.75" customHeight="1" x14ac:dyDescent="0.25">
      <c r="A87" s="46"/>
      <c r="B87" s="47"/>
      <c r="C87" s="4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</row>
    <row r="88" spans="1:33" s="25" customFormat="1" ht="15.75" customHeight="1" x14ac:dyDescent="0.25">
      <c r="A88" s="46"/>
      <c r="B88" s="47"/>
      <c r="C88" s="4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</row>
    <row r="89" spans="1:33" s="25" customFormat="1" ht="15.75" customHeight="1" x14ac:dyDescent="0.25">
      <c r="A89" s="46"/>
      <c r="B89" s="47"/>
      <c r="C89" s="4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</row>
    <row r="90" spans="1:33" s="25" customFormat="1" ht="15.75" customHeight="1" x14ac:dyDescent="0.25">
      <c r="A90" s="46"/>
      <c r="B90" s="47"/>
      <c r="C90" s="4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</row>
    <row r="91" spans="1:33" s="25" customFormat="1" ht="15.75" customHeight="1" x14ac:dyDescent="0.25">
      <c r="A91" s="46"/>
      <c r="B91" s="47"/>
      <c r="C91" s="4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</row>
    <row r="92" spans="1:33" s="25" customFormat="1" ht="15.75" customHeight="1" x14ac:dyDescent="0.25">
      <c r="A92" s="46"/>
      <c r="B92" s="47"/>
      <c r="C92" s="4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</row>
    <row r="93" spans="1:33" s="25" customFormat="1" ht="15.75" customHeight="1" x14ac:dyDescent="0.25">
      <c r="A93" s="46"/>
      <c r="B93" s="47"/>
      <c r="C93" s="4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</row>
    <row r="94" spans="1:33" s="25" customFormat="1" ht="15.75" customHeight="1" x14ac:dyDescent="0.25">
      <c r="A94" s="46"/>
      <c r="B94" s="47"/>
      <c r="C94" s="4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</row>
    <row r="95" spans="1:33" s="25" customFormat="1" ht="15.75" customHeight="1" x14ac:dyDescent="0.25">
      <c r="A95" s="46"/>
      <c r="B95" s="47"/>
      <c r="C95" s="4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</row>
    <row r="96" spans="1:33" s="25" customFormat="1" ht="15.75" customHeight="1" x14ac:dyDescent="0.25">
      <c r="A96" s="46"/>
      <c r="B96" s="47"/>
      <c r="C96" s="4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</row>
    <row r="97" spans="1:33" s="25" customFormat="1" ht="15.75" customHeight="1" x14ac:dyDescent="0.25">
      <c r="A97" s="46"/>
      <c r="B97" s="47"/>
      <c r="C97" s="4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</row>
    <row r="98" spans="1:33" s="25" customFormat="1" ht="15.75" customHeight="1" x14ac:dyDescent="0.25">
      <c r="A98" s="46"/>
      <c r="B98" s="47"/>
      <c r="C98" s="4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</row>
    <row r="99" spans="1:33" s="25" customFormat="1" ht="15.75" customHeight="1" x14ac:dyDescent="0.25">
      <c r="A99" s="46"/>
      <c r="B99" s="47"/>
      <c r="C99" s="4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</row>
    <row r="100" spans="1:33" s="25" customFormat="1" ht="15.75" customHeight="1" x14ac:dyDescent="0.25">
      <c r="A100" s="46"/>
      <c r="B100" s="47"/>
      <c r="C100" s="4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</row>
    <row r="101" spans="1:33" s="25" customFormat="1" ht="15.75" customHeight="1" x14ac:dyDescent="0.25">
      <c r="A101" s="46"/>
      <c r="B101" s="47"/>
      <c r="C101" s="4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</row>
    <row r="102" spans="1:33" s="25" customFormat="1" ht="15.75" customHeight="1" x14ac:dyDescent="0.25">
      <c r="A102" s="46"/>
      <c r="B102" s="47"/>
      <c r="C102" s="4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</row>
    <row r="103" spans="1:33" s="25" customFormat="1" ht="15.75" customHeight="1" x14ac:dyDescent="0.25">
      <c r="A103" s="46"/>
      <c r="B103" s="47"/>
      <c r="C103" s="4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</row>
    <row r="104" spans="1:33" s="25" customFormat="1" ht="15.75" customHeight="1" x14ac:dyDescent="0.25">
      <c r="A104" s="46"/>
      <c r="B104" s="47"/>
      <c r="C104" s="4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</row>
    <row r="105" spans="1:33" s="25" customFormat="1" ht="15.75" customHeight="1" x14ac:dyDescent="0.25">
      <c r="A105" s="46"/>
      <c r="B105" s="47"/>
      <c r="C105" s="4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</row>
    <row r="106" spans="1:33" s="25" customFormat="1" ht="15.75" customHeight="1" x14ac:dyDescent="0.25">
      <c r="A106" s="46"/>
      <c r="B106" s="47"/>
      <c r="C106" s="4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</row>
    <row r="107" spans="1:33" s="25" customFormat="1" ht="15.75" customHeight="1" x14ac:dyDescent="0.25">
      <c r="A107" s="46"/>
      <c r="B107" s="47"/>
      <c r="C107" s="4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</row>
    <row r="108" spans="1:33" s="25" customFormat="1" ht="15.75" customHeight="1" x14ac:dyDescent="0.25">
      <c r="A108" s="46"/>
      <c r="B108" s="47"/>
      <c r="C108" s="4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</row>
    <row r="109" spans="1:33" s="25" customFormat="1" ht="15.75" customHeight="1" x14ac:dyDescent="0.25">
      <c r="A109" s="46"/>
      <c r="B109" s="47"/>
      <c r="C109" s="4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</row>
    <row r="110" spans="1:33" s="25" customFormat="1" ht="15.75" customHeight="1" x14ac:dyDescent="0.25">
      <c r="A110" s="46"/>
      <c r="B110" s="47"/>
      <c r="C110" s="47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</row>
    <row r="111" spans="1:33" s="25" customFormat="1" ht="15.75" customHeight="1" x14ac:dyDescent="0.25">
      <c r="A111" s="46"/>
      <c r="B111" s="47"/>
      <c r="C111" s="47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</row>
    <row r="112" spans="1:33" s="25" customFormat="1" ht="15.75" customHeight="1" x14ac:dyDescent="0.25">
      <c r="A112" s="46"/>
      <c r="B112" s="47"/>
      <c r="C112" s="47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</row>
    <row r="113" spans="1:33" s="25" customFormat="1" ht="15.75" customHeight="1" x14ac:dyDescent="0.25">
      <c r="A113" s="46"/>
      <c r="B113" s="47"/>
      <c r="C113" s="47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</row>
    <row r="114" spans="1:33" s="25" customFormat="1" ht="15.75" customHeight="1" x14ac:dyDescent="0.25">
      <c r="A114" s="46"/>
      <c r="B114" s="47"/>
      <c r="C114" s="47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</row>
    <row r="115" spans="1:33" s="25" customFormat="1" ht="15.75" customHeight="1" x14ac:dyDescent="0.25">
      <c r="A115" s="46"/>
      <c r="B115" s="47"/>
      <c r="C115" s="47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</row>
    <row r="116" spans="1:33" s="25" customFormat="1" ht="15.75" customHeight="1" x14ac:dyDescent="0.25">
      <c r="A116" s="46"/>
      <c r="B116" s="47"/>
      <c r="C116" s="47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</row>
    <row r="117" spans="1:33" s="25" customFormat="1" ht="15.75" customHeight="1" x14ac:dyDescent="0.25">
      <c r="A117" s="46"/>
      <c r="B117" s="47"/>
      <c r="C117" s="47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</row>
    <row r="118" spans="1:33" s="25" customFormat="1" ht="15.75" customHeight="1" x14ac:dyDescent="0.25">
      <c r="A118" s="46"/>
      <c r="B118" s="47"/>
      <c r="C118" s="47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</row>
    <row r="119" spans="1:33" s="25" customFormat="1" ht="15.75" customHeight="1" x14ac:dyDescent="0.25">
      <c r="A119" s="46"/>
      <c r="B119" s="47"/>
      <c r="C119" s="47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</row>
    <row r="120" spans="1:33" s="25" customFormat="1" ht="15.75" customHeight="1" x14ac:dyDescent="0.25">
      <c r="A120" s="46"/>
      <c r="B120" s="47"/>
      <c r="C120" s="47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</row>
    <row r="121" spans="1:33" s="25" customFormat="1" ht="15.75" customHeight="1" x14ac:dyDescent="0.25">
      <c r="A121" s="46"/>
      <c r="B121" s="47"/>
      <c r="C121" s="47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</row>
    <row r="122" spans="1:33" s="25" customFormat="1" ht="15.75" customHeight="1" x14ac:dyDescent="0.25">
      <c r="A122" s="46"/>
      <c r="B122" s="47"/>
      <c r="C122" s="47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</row>
    <row r="123" spans="1:33" s="25" customFormat="1" ht="15.75" customHeight="1" x14ac:dyDescent="0.25">
      <c r="A123" s="46"/>
      <c r="B123" s="47"/>
      <c r="C123" s="47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</row>
    <row r="124" spans="1:33" s="25" customFormat="1" ht="15.75" customHeight="1" x14ac:dyDescent="0.25">
      <c r="A124" s="46"/>
      <c r="B124" s="47"/>
      <c r="C124" s="47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</row>
    <row r="125" spans="1:33" s="25" customFormat="1" ht="15.75" customHeight="1" x14ac:dyDescent="0.25">
      <c r="A125" s="46"/>
      <c r="B125" s="47"/>
      <c r="C125" s="47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</row>
    <row r="126" spans="1:33" s="25" customFormat="1" ht="15.75" customHeight="1" x14ac:dyDescent="0.25">
      <c r="A126" s="46"/>
      <c r="B126" s="47"/>
      <c r="C126" s="47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</row>
    <row r="127" spans="1:33" s="25" customFormat="1" ht="15.75" customHeight="1" x14ac:dyDescent="0.25">
      <c r="A127" s="46"/>
      <c r="B127" s="47"/>
      <c r="C127" s="47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</row>
    <row r="128" spans="1:33" s="25" customFormat="1" ht="15.75" customHeight="1" x14ac:dyDescent="0.25">
      <c r="A128" s="46"/>
      <c r="B128" s="47"/>
      <c r="C128" s="47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</row>
    <row r="129" spans="1:33" s="25" customFormat="1" ht="15.75" customHeight="1" x14ac:dyDescent="0.25">
      <c r="A129" s="46"/>
      <c r="B129" s="47"/>
      <c r="C129" s="47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</row>
    <row r="130" spans="1:33" s="25" customFormat="1" ht="15.75" customHeight="1" x14ac:dyDescent="0.25">
      <c r="A130" s="46"/>
      <c r="B130" s="47"/>
      <c r="C130" s="47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</row>
    <row r="131" spans="1:33" s="25" customFormat="1" ht="15.75" customHeight="1" x14ac:dyDescent="0.25">
      <c r="A131" s="46"/>
      <c r="B131" s="47"/>
      <c r="C131" s="47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</row>
    <row r="132" spans="1:33" s="25" customFormat="1" ht="15.75" customHeight="1" x14ac:dyDescent="0.25">
      <c r="A132" s="46"/>
      <c r="B132" s="47"/>
      <c r="C132" s="47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</row>
    <row r="133" spans="1:33" s="25" customFormat="1" ht="15.75" customHeight="1" x14ac:dyDescent="0.25">
      <c r="A133" s="46"/>
      <c r="B133" s="47"/>
      <c r="C133" s="47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</row>
    <row r="134" spans="1:33" s="25" customFormat="1" ht="15.75" customHeight="1" x14ac:dyDescent="0.25">
      <c r="A134" s="46"/>
      <c r="B134" s="47"/>
      <c r="C134" s="47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</row>
    <row r="135" spans="1:33" s="25" customFormat="1" ht="15.75" customHeight="1" x14ac:dyDescent="0.25">
      <c r="A135" s="46"/>
      <c r="B135" s="47"/>
      <c r="C135" s="47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</row>
    <row r="136" spans="1:33" s="25" customFormat="1" ht="15.75" customHeight="1" x14ac:dyDescent="0.25">
      <c r="A136" s="46"/>
      <c r="B136" s="91"/>
      <c r="C136" s="91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</row>
    <row r="137" spans="1:33" s="25" customFormat="1" ht="15.75" customHeight="1" x14ac:dyDescent="0.25">
      <c r="A137" s="46"/>
      <c r="B137" s="91"/>
      <c r="C137" s="91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</row>
    <row r="138" spans="1:33" s="25" customFormat="1" ht="15.75" customHeight="1" x14ac:dyDescent="0.25">
      <c r="A138" s="46"/>
      <c r="B138" s="91"/>
      <c r="C138" s="91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</row>
    <row r="139" spans="1:33" s="25" customFormat="1" ht="15.75" customHeight="1" x14ac:dyDescent="0.25">
      <c r="A139" s="46"/>
      <c r="B139" s="91"/>
      <c r="C139" s="91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</row>
    <row r="140" spans="1:33" s="25" customFormat="1" ht="15.75" customHeight="1" x14ac:dyDescent="0.25">
      <c r="A140" s="46"/>
      <c r="B140" s="91"/>
      <c r="C140" s="91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</row>
    <row r="141" spans="1:33" s="25" customFormat="1" ht="15.75" customHeight="1" x14ac:dyDescent="0.25">
      <c r="A141" s="46"/>
      <c r="B141" s="91"/>
      <c r="C141" s="91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</row>
    <row r="142" spans="1:33" s="25" customFormat="1" ht="15.75" customHeight="1" x14ac:dyDescent="0.25">
      <c r="A142" s="46"/>
      <c r="B142" s="91"/>
      <c r="C142" s="91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</row>
    <row r="143" spans="1:33" s="25" customFormat="1" ht="15.75" customHeight="1" x14ac:dyDescent="0.25">
      <c r="A143" s="46"/>
      <c r="B143" s="91"/>
      <c r="C143" s="91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</row>
    <row r="144" spans="1:33" ht="15.75" customHeight="1" x14ac:dyDescent="0.25">
      <c r="A144" s="46"/>
      <c r="B144" s="91"/>
      <c r="C144" s="91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</row>
    <row r="145" spans="1:3" ht="15.75" customHeight="1" x14ac:dyDescent="0.25">
      <c r="A145" s="48"/>
      <c r="B145" s="92"/>
      <c r="C145" s="92"/>
    </row>
    <row r="146" spans="1:3" ht="15.75" customHeight="1" x14ac:dyDescent="0.25">
      <c r="A146" s="48"/>
      <c r="B146" s="92"/>
      <c r="C146" s="92"/>
    </row>
    <row r="147" spans="1:3" ht="15.75" customHeight="1" x14ac:dyDescent="0.25">
      <c r="A147" s="48"/>
      <c r="B147" s="92"/>
      <c r="C147" s="92"/>
    </row>
    <row r="148" spans="1:3" ht="15.75" customHeight="1" x14ac:dyDescent="0.25">
      <c r="A148" s="48"/>
      <c r="B148" s="92"/>
      <c r="C148" s="92"/>
    </row>
    <row r="149" spans="1:3" ht="15.75" customHeight="1" x14ac:dyDescent="0.25">
      <c r="A149" s="48"/>
      <c r="B149" s="92"/>
      <c r="C149" s="92"/>
    </row>
    <row r="150" spans="1:3" ht="15.75" customHeight="1" x14ac:dyDescent="0.25">
      <c r="A150" s="48"/>
      <c r="B150" s="92"/>
      <c r="C150" s="92"/>
    </row>
    <row r="151" spans="1:3" ht="15.75" customHeight="1" x14ac:dyDescent="0.25">
      <c r="A151" s="48"/>
      <c r="B151" s="92"/>
      <c r="C151" s="92"/>
    </row>
    <row r="152" spans="1:3" ht="15.75" customHeight="1" x14ac:dyDescent="0.25">
      <c r="A152" s="48"/>
      <c r="B152" s="92"/>
      <c r="C152" s="92"/>
    </row>
    <row r="153" spans="1:3" ht="15.75" customHeight="1" x14ac:dyDescent="0.25">
      <c r="A153" s="48"/>
      <c r="B153" s="92"/>
      <c r="C153" s="92"/>
    </row>
    <row r="154" spans="1:3" ht="15.75" customHeight="1" x14ac:dyDescent="0.25">
      <c r="A154" s="48"/>
      <c r="B154" s="92"/>
      <c r="C154" s="92"/>
    </row>
    <row r="155" spans="1:3" ht="15.75" customHeight="1" x14ac:dyDescent="0.25">
      <c r="A155" s="48"/>
      <c r="B155" s="92"/>
      <c r="C155" s="92"/>
    </row>
    <row r="156" spans="1:3" ht="15.75" customHeight="1" x14ac:dyDescent="0.25">
      <c r="A156" s="48"/>
      <c r="B156" s="92"/>
      <c r="C156" s="92"/>
    </row>
    <row r="157" spans="1:3" ht="15.75" customHeight="1" x14ac:dyDescent="0.25">
      <c r="A157" s="48"/>
      <c r="B157" s="92"/>
      <c r="C157" s="92"/>
    </row>
    <row r="158" spans="1:3" ht="15.75" customHeight="1" x14ac:dyDescent="0.25">
      <c r="A158" s="48"/>
      <c r="B158" s="92"/>
      <c r="C158" s="92"/>
    </row>
    <row r="159" spans="1:3" ht="15.75" customHeight="1" x14ac:dyDescent="0.25">
      <c r="A159" s="48"/>
      <c r="B159" s="92"/>
      <c r="C159" s="92"/>
    </row>
    <row r="160" spans="1:3" ht="15.75" customHeight="1" x14ac:dyDescent="0.25">
      <c r="A160" s="48"/>
      <c r="B160" s="92"/>
      <c r="C160" s="92"/>
    </row>
    <row r="161" spans="1:3" ht="15.75" customHeight="1" x14ac:dyDescent="0.25">
      <c r="A161" s="48"/>
      <c r="B161" s="92"/>
      <c r="C161" s="92"/>
    </row>
    <row r="162" spans="1:3" ht="15.75" customHeight="1" x14ac:dyDescent="0.25">
      <c r="A162" s="48"/>
      <c r="B162" s="92"/>
      <c r="C162" s="92"/>
    </row>
    <row r="163" spans="1:3" ht="15.75" customHeight="1" x14ac:dyDescent="0.25">
      <c r="A163" s="48"/>
      <c r="B163" s="92"/>
      <c r="C163" s="92"/>
    </row>
    <row r="164" spans="1:3" ht="15.75" customHeight="1" x14ac:dyDescent="0.25">
      <c r="A164" s="48"/>
      <c r="B164" s="92"/>
      <c r="C164" s="92"/>
    </row>
    <row r="165" spans="1:3" ht="15.75" customHeight="1" x14ac:dyDescent="0.25">
      <c r="A165" s="48"/>
      <c r="B165" s="92"/>
      <c r="C165" s="92"/>
    </row>
    <row r="166" spans="1:3" ht="15.75" customHeight="1" x14ac:dyDescent="0.25">
      <c r="A166" s="48"/>
      <c r="B166" s="92"/>
      <c r="C166" s="92"/>
    </row>
    <row r="167" spans="1:3" ht="15.75" customHeight="1" x14ac:dyDescent="0.25">
      <c r="A167" s="48"/>
      <c r="B167" s="92"/>
      <c r="C167" s="92"/>
    </row>
    <row r="168" spans="1:3" ht="15.75" customHeight="1" x14ac:dyDescent="0.25">
      <c r="A168" s="48"/>
      <c r="B168" s="92"/>
      <c r="C168" s="92"/>
    </row>
    <row r="169" spans="1:3" ht="15.75" customHeight="1" x14ac:dyDescent="0.25">
      <c r="A169" s="48"/>
      <c r="B169" s="92"/>
      <c r="C169" s="92"/>
    </row>
    <row r="170" spans="1:3" ht="15.75" customHeight="1" x14ac:dyDescent="0.25">
      <c r="A170" s="48"/>
      <c r="B170" s="92"/>
      <c r="C170" s="92"/>
    </row>
    <row r="171" spans="1:3" ht="15.75" customHeight="1" x14ac:dyDescent="0.25">
      <c r="A171" s="48"/>
      <c r="B171" s="92"/>
      <c r="C171" s="92"/>
    </row>
    <row r="172" spans="1:3" ht="15.75" customHeight="1" x14ac:dyDescent="0.25">
      <c r="A172" s="48"/>
      <c r="B172" s="92"/>
      <c r="C172" s="92"/>
    </row>
    <row r="173" spans="1:3" ht="15.75" customHeight="1" x14ac:dyDescent="0.25">
      <c r="A173" s="48"/>
      <c r="B173" s="92"/>
      <c r="C173" s="92"/>
    </row>
    <row r="174" spans="1:3" ht="15.75" customHeight="1" x14ac:dyDescent="0.25">
      <c r="A174" s="48"/>
      <c r="B174" s="92"/>
      <c r="C174" s="92"/>
    </row>
    <row r="175" spans="1:3" ht="15.75" customHeight="1" x14ac:dyDescent="0.25">
      <c r="A175" s="48"/>
      <c r="B175" s="92"/>
      <c r="C175" s="92"/>
    </row>
    <row r="176" spans="1:3" ht="15.75" customHeight="1" x14ac:dyDescent="0.25">
      <c r="A176" s="48"/>
      <c r="B176" s="92"/>
      <c r="C176" s="92"/>
    </row>
    <row r="177" spans="1:3" ht="15.75" customHeight="1" x14ac:dyDescent="0.25">
      <c r="A177" s="48"/>
      <c r="B177" s="92"/>
      <c r="C177" s="92"/>
    </row>
    <row r="178" spans="1:3" x14ac:dyDescent="0.25">
      <c r="A178" s="48"/>
      <c r="B178" s="92"/>
      <c r="C178" s="92"/>
    </row>
    <row r="179" spans="1:3" x14ac:dyDescent="0.25">
      <c r="A179" s="48"/>
      <c r="B179" s="92"/>
      <c r="C179" s="92"/>
    </row>
    <row r="180" spans="1:3" x14ac:dyDescent="0.25">
      <c r="A180" s="48"/>
      <c r="B180" s="92"/>
      <c r="C180" s="92"/>
    </row>
    <row r="181" spans="1:3" x14ac:dyDescent="0.25">
      <c r="A181" s="48"/>
      <c r="B181" s="92"/>
      <c r="C181" s="92"/>
    </row>
    <row r="182" spans="1:3" x14ac:dyDescent="0.25">
      <c r="A182" s="48"/>
      <c r="B182" s="92"/>
      <c r="C182" s="92"/>
    </row>
    <row r="183" spans="1:3" x14ac:dyDescent="0.25">
      <c r="A183" s="48"/>
      <c r="B183" s="92"/>
      <c r="C183" s="92"/>
    </row>
    <row r="184" spans="1:3" x14ac:dyDescent="0.25">
      <c r="A184" s="48"/>
      <c r="B184" s="92"/>
      <c r="C184" s="92"/>
    </row>
    <row r="185" spans="1:3" x14ac:dyDescent="0.25">
      <c r="A185" s="48"/>
      <c r="B185" s="92"/>
      <c r="C185" s="92"/>
    </row>
    <row r="186" spans="1:3" x14ac:dyDescent="0.25">
      <c r="A186" s="48"/>
      <c r="B186" s="92"/>
      <c r="C186" s="92"/>
    </row>
    <row r="187" spans="1:3" x14ac:dyDescent="0.25">
      <c r="A187" s="48"/>
      <c r="B187" s="92"/>
      <c r="C187" s="92"/>
    </row>
    <row r="188" spans="1:3" x14ac:dyDescent="0.25">
      <c r="A188" s="48"/>
      <c r="B188" s="92"/>
      <c r="C188" s="92"/>
    </row>
    <row r="189" spans="1:3" x14ac:dyDescent="0.25">
      <c r="A189" s="48"/>
      <c r="B189" s="92"/>
      <c r="C189" s="92"/>
    </row>
    <row r="190" spans="1:3" x14ac:dyDescent="0.25">
      <c r="A190" s="48"/>
      <c r="B190" s="92"/>
      <c r="C190" s="92"/>
    </row>
    <row r="191" spans="1:3" x14ac:dyDescent="0.25">
      <c r="A191" s="48"/>
      <c r="B191" s="92"/>
      <c r="C191" s="92"/>
    </row>
    <row r="192" spans="1:3" x14ac:dyDescent="0.25">
      <c r="A192" s="48"/>
      <c r="B192" s="92"/>
      <c r="C192" s="92"/>
    </row>
    <row r="193" spans="1:3" x14ac:dyDescent="0.25">
      <c r="A193" s="48"/>
      <c r="B193" s="92"/>
      <c r="C193" s="92"/>
    </row>
    <row r="194" spans="1:3" x14ac:dyDescent="0.25">
      <c r="A194" s="48"/>
      <c r="B194" s="92"/>
      <c r="C194" s="92"/>
    </row>
    <row r="195" spans="1:3" x14ac:dyDescent="0.25">
      <c r="A195" s="48"/>
      <c r="B195" s="92"/>
      <c r="C195" s="92"/>
    </row>
    <row r="196" spans="1:3" x14ac:dyDescent="0.25">
      <c r="A196" s="48"/>
      <c r="B196" s="92"/>
      <c r="C196" s="92"/>
    </row>
    <row r="197" spans="1:3" x14ac:dyDescent="0.25">
      <c r="A197" s="48"/>
      <c r="B197" s="92"/>
      <c r="C197" s="92"/>
    </row>
    <row r="198" spans="1:3" x14ac:dyDescent="0.25">
      <c r="A198" s="48"/>
      <c r="B198" s="92"/>
      <c r="C198" s="92"/>
    </row>
    <row r="199" spans="1:3" x14ac:dyDescent="0.25">
      <c r="A199" s="48"/>
      <c r="B199" s="92"/>
      <c r="C199" s="92"/>
    </row>
    <row r="200" spans="1:3" x14ac:dyDescent="0.25">
      <c r="A200" s="48"/>
      <c r="B200" s="92"/>
      <c r="C200" s="92"/>
    </row>
  </sheetData>
  <sheetProtection selectLockedCells="1" selectUnlockedCells="1"/>
  <mergeCells count="53">
    <mergeCell ref="A1:AS1"/>
    <mergeCell ref="A2:AS2"/>
    <mergeCell ref="A3:AS3"/>
    <mergeCell ref="A4:AS4"/>
    <mergeCell ref="AB59:AE59"/>
    <mergeCell ref="AF59:AG59"/>
    <mergeCell ref="U7:U8"/>
    <mergeCell ref="V7:W7"/>
    <mergeCell ref="X7:Y7"/>
    <mergeCell ref="P53:AA53"/>
    <mergeCell ref="P9:AA9"/>
    <mergeCell ref="P40:AA40"/>
    <mergeCell ref="P7:Q7"/>
    <mergeCell ref="P44:AA44"/>
    <mergeCell ref="AH5:AH8"/>
    <mergeCell ref="AI5:AI8"/>
    <mergeCell ref="D7:E7"/>
    <mergeCell ref="F7:G7"/>
    <mergeCell ref="I7:I8"/>
    <mergeCell ref="L7:M7"/>
    <mergeCell ref="N7:N8"/>
    <mergeCell ref="O7:O8"/>
    <mergeCell ref="A63:AA63"/>
    <mergeCell ref="A60:AA60"/>
    <mergeCell ref="A62:AA62"/>
    <mergeCell ref="Z7:Z8"/>
    <mergeCell ref="AA7:AA8"/>
    <mergeCell ref="A5:A8"/>
    <mergeCell ref="B5:B8"/>
    <mergeCell ref="C5:C8"/>
    <mergeCell ref="P5:AA5"/>
    <mergeCell ref="P6:U6"/>
    <mergeCell ref="R7:S7"/>
    <mergeCell ref="T7:T8"/>
    <mergeCell ref="J7:K7"/>
    <mergeCell ref="J6:O6"/>
    <mergeCell ref="D6:I6"/>
    <mergeCell ref="H7:H8"/>
    <mergeCell ref="AB5:AG6"/>
    <mergeCell ref="AB58:AE58"/>
    <mergeCell ref="AF55:AG55"/>
    <mergeCell ref="AB55:AE55"/>
    <mergeCell ref="AF58:AG58"/>
    <mergeCell ref="AB56:AE56"/>
    <mergeCell ref="AF56:AG56"/>
    <mergeCell ref="A52:AG52"/>
    <mergeCell ref="V6:AA6"/>
    <mergeCell ref="AF7:AF8"/>
    <mergeCell ref="AG7:AG8"/>
    <mergeCell ref="AB7:AC7"/>
    <mergeCell ref="AD7:AE7"/>
    <mergeCell ref="AB54:AE54"/>
    <mergeCell ref="AF54:AG54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S215"/>
  <sheetViews>
    <sheetView topLeftCell="A4" zoomScale="80" zoomScaleNormal="80" workbookViewId="0">
      <selection activeCell="A16" sqref="A16"/>
    </sheetView>
  </sheetViews>
  <sheetFormatPr defaultColWidth="10.6640625" defaultRowHeight="15.75" x14ac:dyDescent="0.25"/>
  <cols>
    <col min="1" max="1" width="17.1640625" style="250" customWidth="1"/>
    <col min="2" max="2" width="7.1640625" style="185" customWidth="1"/>
    <col min="3" max="3" width="60.33203125" style="185" customWidth="1"/>
    <col min="4" max="4" width="5.5" style="185" customWidth="1"/>
    <col min="5" max="5" width="6.83203125" style="185" customWidth="1"/>
    <col min="6" max="6" width="5.5" style="185" customWidth="1"/>
    <col min="7" max="7" width="6.83203125" style="185" customWidth="1"/>
    <col min="8" max="8" width="5.5" style="185" customWidth="1"/>
    <col min="9" max="9" width="5.6640625" style="185" bestFit="1" customWidth="1"/>
    <col min="10" max="10" width="5.5" style="185" customWidth="1"/>
    <col min="11" max="11" width="6.83203125" style="185" customWidth="1"/>
    <col min="12" max="12" width="5.5" style="185" customWidth="1"/>
    <col min="13" max="13" width="6.83203125" style="185" customWidth="1"/>
    <col min="14" max="14" width="5.5" style="185" customWidth="1"/>
    <col min="15" max="15" width="5.6640625" style="185" bestFit="1" customWidth="1"/>
    <col min="16" max="16" width="5.5" style="185" bestFit="1" customWidth="1"/>
    <col min="17" max="17" width="6.83203125" style="185" customWidth="1"/>
    <col min="18" max="18" width="5.5" style="185" bestFit="1" customWidth="1"/>
    <col min="19" max="19" width="6.83203125" style="185" customWidth="1"/>
    <col min="20" max="20" width="5.5" style="185" customWidth="1"/>
    <col min="21" max="21" width="5.6640625" style="185" bestFit="1" customWidth="1"/>
    <col min="22" max="22" width="5.5" style="185" bestFit="1" customWidth="1"/>
    <col min="23" max="23" width="6.83203125" style="185" customWidth="1"/>
    <col min="24" max="24" width="5.5" style="185" bestFit="1" customWidth="1"/>
    <col min="25" max="25" width="6.83203125" style="185" customWidth="1"/>
    <col min="26" max="26" width="5.5" style="185" customWidth="1"/>
    <col min="27" max="27" width="5.6640625" style="185" bestFit="1" customWidth="1"/>
    <col min="28" max="28" width="6.83203125" style="185" bestFit="1" customWidth="1"/>
    <col min="29" max="29" width="11" style="185" bestFit="1" customWidth="1"/>
    <col min="30" max="30" width="6.83203125" style="185" bestFit="1" customWidth="1"/>
    <col min="31" max="31" width="8.1640625" style="185" bestFit="1" customWidth="1"/>
    <col min="32" max="32" width="6.83203125" style="185" bestFit="1" customWidth="1"/>
    <col min="33" max="33" width="9" style="185" customWidth="1"/>
    <col min="34" max="34" width="52.83203125" style="185" bestFit="1" customWidth="1"/>
    <col min="35" max="35" width="39" style="185" customWidth="1"/>
    <col min="36" max="16384" width="10.6640625" style="185"/>
  </cols>
  <sheetData>
    <row r="1" spans="1:45" ht="21.95" customHeight="1" x14ac:dyDescent="0.2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5"/>
      <c r="AI1" s="415"/>
      <c r="AJ1" s="415"/>
      <c r="AK1" s="415"/>
      <c r="AL1" s="415"/>
      <c r="AM1" s="415"/>
      <c r="AN1" s="415"/>
      <c r="AO1" s="415"/>
      <c r="AP1" s="415"/>
      <c r="AQ1" s="415"/>
      <c r="AR1" s="415"/>
      <c r="AS1" s="415"/>
    </row>
    <row r="2" spans="1:45" ht="21.95" customHeight="1" x14ac:dyDescent="0.2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</row>
    <row r="3" spans="1:45" ht="23.25" x14ac:dyDescent="0.2">
      <c r="A3" s="416" t="s">
        <v>152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  <c r="AI3" s="416"/>
      <c r="AJ3" s="416"/>
      <c r="AK3" s="416"/>
      <c r="AL3" s="416"/>
      <c r="AM3" s="416"/>
      <c r="AN3" s="416"/>
      <c r="AO3" s="416"/>
      <c r="AP3" s="416"/>
      <c r="AQ3" s="416"/>
      <c r="AR3" s="416"/>
      <c r="AS3" s="416"/>
    </row>
    <row r="4" spans="1:45" s="187" customFormat="1" ht="23.25" x14ac:dyDescent="0.2">
      <c r="A4" s="379" t="s">
        <v>180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  <c r="AP4" s="379"/>
      <c r="AQ4" s="379"/>
      <c r="AR4" s="379"/>
      <c r="AS4" s="379"/>
    </row>
    <row r="5" spans="1:45" ht="24" customHeight="1" thickBot="1" x14ac:dyDescent="0.25">
      <c r="A5" s="378" t="s">
        <v>139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</row>
    <row r="6" spans="1:45" ht="15.75" customHeight="1" thickTop="1" thickBot="1" x14ac:dyDescent="0.25">
      <c r="A6" s="417" t="s">
        <v>1</v>
      </c>
      <c r="B6" s="420" t="s">
        <v>2</v>
      </c>
      <c r="C6" s="423" t="s">
        <v>3</v>
      </c>
      <c r="D6" s="426" t="s">
        <v>4</v>
      </c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  <c r="AB6" s="428" t="s">
        <v>5</v>
      </c>
      <c r="AC6" s="429"/>
      <c r="AD6" s="429"/>
      <c r="AE6" s="429"/>
      <c r="AF6" s="429"/>
      <c r="AG6" s="430"/>
      <c r="AH6" s="385" t="s">
        <v>43</v>
      </c>
      <c r="AI6" s="385" t="s">
        <v>44</v>
      </c>
    </row>
    <row r="7" spans="1:45" ht="15.75" customHeight="1" x14ac:dyDescent="0.2">
      <c r="A7" s="418"/>
      <c r="B7" s="421"/>
      <c r="C7" s="424"/>
      <c r="D7" s="407" t="s">
        <v>6</v>
      </c>
      <c r="E7" s="408"/>
      <c r="F7" s="408"/>
      <c r="G7" s="408"/>
      <c r="H7" s="408"/>
      <c r="I7" s="409"/>
      <c r="J7" s="410" t="s">
        <v>7</v>
      </c>
      <c r="K7" s="408"/>
      <c r="L7" s="408"/>
      <c r="M7" s="408"/>
      <c r="N7" s="408"/>
      <c r="O7" s="411"/>
      <c r="P7" s="407" t="s">
        <v>8</v>
      </c>
      <c r="Q7" s="408"/>
      <c r="R7" s="408"/>
      <c r="S7" s="408"/>
      <c r="T7" s="408"/>
      <c r="U7" s="409"/>
      <c r="V7" s="410" t="s">
        <v>9</v>
      </c>
      <c r="W7" s="408"/>
      <c r="X7" s="408"/>
      <c r="Y7" s="408"/>
      <c r="Z7" s="408"/>
      <c r="AA7" s="409"/>
      <c r="AB7" s="431"/>
      <c r="AC7" s="432"/>
      <c r="AD7" s="432"/>
      <c r="AE7" s="432"/>
      <c r="AF7" s="432"/>
      <c r="AG7" s="433"/>
      <c r="AH7" s="406"/>
      <c r="AI7" s="386"/>
    </row>
    <row r="8" spans="1:45" ht="15.75" customHeight="1" x14ac:dyDescent="0.2">
      <c r="A8" s="418"/>
      <c r="B8" s="421"/>
      <c r="C8" s="424"/>
      <c r="D8" s="412" t="s">
        <v>10</v>
      </c>
      <c r="E8" s="396"/>
      <c r="F8" s="395" t="s">
        <v>11</v>
      </c>
      <c r="G8" s="396"/>
      <c r="H8" s="397" t="s">
        <v>12</v>
      </c>
      <c r="I8" s="404" t="s">
        <v>32</v>
      </c>
      <c r="J8" s="401" t="s">
        <v>10</v>
      </c>
      <c r="K8" s="396"/>
      <c r="L8" s="395" t="s">
        <v>11</v>
      </c>
      <c r="M8" s="396"/>
      <c r="N8" s="397" t="s">
        <v>12</v>
      </c>
      <c r="O8" s="413" t="s">
        <v>32</v>
      </c>
      <c r="P8" s="412" t="s">
        <v>10</v>
      </c>
      <c r="Q8" s="396"/>
      <c r="R8" s="395" t="s">
        <v>11</v>
      </c>
      <c r="S8" s="396"/>
      <c r="T8" s="397" t="s">
        <v>12</v>
      </c>
      <c r="U8" s="404" t="s">
        <v>32</v>
      </c>
      <c r="V8" s="401" t="s">
        <v>10</v>
      </c>
      <c r="W8" s="396"/>
      <c r="X8" s="395" t="s">
        <v>11</v>
      </c>
      <c r="Y8" s="396"/>
      <c r="Z8" s="397" t="s">
        <v>12</v>
      </c>
      <c r="AA8" s="402" t="s">
        <v>32</v>
      </c>
      <c r="AB8" s="401" t="s">
        <v>10</v>
      </c>
      <c r="AC8" s="396"/>
      <c r="AD8" s="395" t="s">
        <v>11</v>
      </c>
      <c r="AE8" s="396"/>
      <c r="AF8" s="397" t="s">
        <v>12</v>
      </c>
      <c r="AG8" s="399" t="s">
        <v>39</v>
      </c>
      <c r="AH8" s="406"/>
      <c r="AI8" s="386"/>
    </row>
    <row r="9" spans="1:45" ht="80.099999999999994" customHeight="1" thickBot="1" x14ac:dyDescent="0.25">
      <c r="A9" s="419"/>
      <c r="B9" s="422"/>
      <c r="C9" s="425"/>
      <c r="D9" s="189" t="s">
        <v>33</v>
      </c>
      <c r="E9" s="190" t="s">
        <v>34</v>
      </c>
      <c r="F9" s="191" t="s">
        <v>33</v>
      </c>
      <c r="G9" s="190" t="s">
        <v>34</v>
      </c>
      <c r="H9" s="398"/>
      <c r="I9" s="405"/>
      <c r="J9" s="192" t="s">
        <v>33</v>
      </c>
      <c r="K9" s="190" t="s">
        <v>34</v>
      </c>
      <c r="L9" s="191" t="s">
        <v>33</v>
      </c>
      <c r="M9" s="190" t="s">
        <v>34</v>
      </c>
      <c r="N9" s="398"/>
      <c r="O9" s="414"/>
      <c r="P9" s="189" t="s">
        <v>33</v>
      </c>
      <c r="Q9" s="190" t="s">
        <v>34</v>
      </c>
      <c r="R9" s="191" t="s">
        <v>33</v>
      </c>
      <c r="S9" s="190" t="s">
        <v>34</v>
      </c>
      <c r="T9" s="398"/>
      <c r="U9" s="405"/>
      <c r="V9" s="192" t="s">
        <v>33</v>
      </c>
      <c r="W9" s="190" t="s">
        <v>34</v>
      </c>
      <c r="X9" s="191" t="s">
        <v>33</v>
      </c>
      <c r="Y9" s="190" t="s">
        <v>34</v>
      </c>
      <c r="Z9" s="398"/>
      <c r="AA9" s="403"/>
      <c r="AB9" s="192" t="s">
        <v>33</v>
      </c>
      <c r="AC9" s="190" t="s">
        <v>35</v>
      </c>
      <c r="AD9" s="191" t="s">
        <v>33</v>
      </c>
      <c r="AE9" s="190" t="s">
        <v>35</v>
      </c>
      <c r="AF9" s="398"/>
      <c r="AG9" s="400"/>
      <c r="AH9" s="406"/>
      <c r="AI9" s="386"/>
    </row>
    <row r="10" spans="1:45" s="197" customFormat="1" ht="15.75" customHeight="1" thickBot="1" x14ac:dyDescent="0.35">
      <c r="A10" s="193"/>
      <c r="B10" s="194"/>
      <c r="C10" s="195" t="s">
        <v>53</v>
      </c>
      <c r="D10" s="196">
        <f>SUM(SZAK!D51)</f>
        <v>0</v>
      </c>
      <c r="E10" s="196">
        <f>SUM(SZAK!E51)</f>
        <v>90</v>
      </c>
      <c r="F10" s="196">
        <f>SUM(SZAK!F51)</f>
        <v>0</v>
      </c>
      <c r="G10" s="196">
        <f>SUM(SZAK!G51)</f>
        <v>14</v>
      </c>
      <c r="H10" s="196">
        <f>SUM(SZAK!H51)</f>
        <v>27</v>
      </c>
      <c r="I10" s="196" t="s">
        <v>15</v>
      </c>
      <c r="J10" s="196">
        <f>SUM(SZAK!J51)</f>
        <v>0</v>
      </c>
      <c r="K10" s="196">
        <f>SUM(SZAK!K51)</f>
        <v>78</v>
      </c>
      <c r="L10" s="196">
        <f>SUM(SZAK!L51)</f>
        <v>0</v>
      </c>
      <c r="M10" s="196">
        <f>SUM(SZAK!M51)</f>
        <v>28</v>
      </c>
      <c r="N10" s="196">
        <f>SUM(SZAK!N51)</f>
        <v>24</v>
      </c>
      <c r="O10" s="196" t="s">
        <v>15</v>
      </c>
      <c r="P10" s="196">
        <f>SUM(SZAK!P51)</f>
        <v>0</v>
      </c>
      <c r="Q10" s="196">
        <f>SUM(SZAK!Q51)</f>
        <v>70</v>
      </c>
      <c r="R10" s="196">
        <f>SUM(SZAK!R51)</f>
        <v>0</v>
      </c>
      <c r="S10" s="196">
        <f>SUM(SZAK!S51)</f>
        <v>0</v>
      </c>
      <c r="T10" s="196">
        <f>SUM(SZAK!T51)</f>
        <v>18</v>
      </c>
      <c r="U10" s="196" t="s">
        <v>15</v>
      </c>
      <c r="V10" s="196">
        <f>SUM(SZAK!V51)</f>
        <v>0</v>
      </c>
      <c r="W10" s="196">
        <f>SUM(SZAK!W51)</f>
        <v>50</v>
      </c>
      <c r="X10" s="196">
        <f>SUM(SZAK!X51)</f>
        <v>0</v>
      </c>
      <c r="Y10" s="196">
        <f>SUM(SZAK!Y51)</f>
        <v>22</v>
      </c>
      <c r="Z10" s="196">
        <f>SUM(SZAK!Z51)</f>
        <v>25</v>
      </c>
      <c r="AA10" s="196" t="s">
        <v>15</v>
      </c>
      <c r="AB10" s="196">
        <f>SUM(SZAK!AB51)</f>
        <v>0</v>
      </c>
      <c r="AC10" s="196">
        <f>SUM(SZAK!AC51)</f>
        <v>288</v>
      </c>
      <c r="AD10" s="196">
        <f>SUM(SZAK!AD51)</f>
        <v>0</v>
      </c>
      <c r="AE10" s="196">
        <f>SUM(SZAK!AE51)</f>
        <v>64</v>
      </c>
      <c r="AF10" s="196">
        <f>SUM(SZAK!AF51)</f>
        <v>94</v>
      </c>
      <c r="AG10" s="196">
        <f>SUM(SZAK!AG51)</f>
        <v>0</v>
      </c>
      <c r="AH10" s="264"/>
      <c r="AI10" s="264"/>
    </row>
    <row r="11" spans="1:45" s="197" customFormat="1" ht="15.75" customHeight="1" x14ac:dyDescent="0.3">
      <c r="A11" s="198" t="s">
        <v>7</v>
      </c>
      <c r="B11" s="199"/>
      <c r="C11" s="200" t="s">
        <v>49</v>
      </c>
      <c r="D11" s="201"/>
      <c r="E11" s="202"/>
      <c r="F11" s="203"/>
      <c r="G11" s="202"/>
      <c r="H11" s="203"/>
      <c r="I11" s="204"/>
      <c r="J11" s="203"/>
      <c r="K11" s="202"/>
      <c r="L11" s="203"/>
      <c r="M11" s="202"/>
      <c r="N11" s="203"/>
      <c r="O11" s="204"/>
      <c r="P11" s="203"/>
      <c r="Q11" s="202"/>
      <c r="R11" s="203"/>
      <c r="S11" s="202"/>
      <c r="T11" s="203"/>
      <c r="U11" s="204"/>
      <c r="V11" s="203"/>
      <c r="W11" s="202"/>
      <c r="X11" s="203"/>
      <c r="Y11" s="202"/>
      <c r="Z11" s="203"/>
      <c r="AA11" s="205"/>
      <c r="AB11" s="206"/>
      <c r="AC11" s="206"/>
      <c r="AD11" s="206"/>
      <c r="AE11" s="206"/>
      <c r="AF11" s="206"/>
      <c r="AG11" s="207"/>
      <c r="AH11" s="265"/>
      <c r="AI11" s="265"/>
    </row>
    <row r="12" spans="1:45" ht="15.75" customHeight="1" x14ac:dyDescent="0.25">
      <c r="A12" s="340" t="s">
        <v>140</v>
      </c>
      <c r="B12" s="161" t="s">
        <v>29</v>
      </c>
      <c r="C12" s="337" t="s">
        <v>145</v>
      </c>
      <c r="D12" s="181"/>
      <c r="E12" s="138"/>
      <c r="F12" s="181"/>
      <c r="G12" s="138"/>
      <c r="H12" s="181"/>
      <c r="I12" s="182"/>
      <c r="J12" s="166"/>
      <c r="K12" s="138">
        <v>12</v>
      </c>
      <c r="L12" s="165"/>
      <c r="M12" s="138"/>
      <c r="N12" s="165">
        <v>6</v>
      </c>
      <c r="O12" s="168" t="s">
        <v>13</v>
      </c>
      <c r="P12" s="165"/>
      <c r="Q12" s="138"/>
      <c r="R12" s="280"/>
      <c r="S12" s="279"/>
      <c r="T12" s="280"/>
      <c r="U12" s="281"/>
      <c r="V12" s="166"/>
      <c r="W12" s="138"/>
      <c r="X12" s="165"/>
      <c r="Y12" s="138"/>
      <c r="Z12" s="165"/>
      <c r="AA12" s="168"/>
      <c r="AB12" s="139"/>
      <c r="AC12" s="138">
        <f t="shared" ref="AC12:AC17" si="0">E12+K12+Q12+W12</f>
        <v>12</v>
      </c>
      <c r="AD12" s="140"/>
      <c r="AE12" s="138">
        <f t="shared" ref="AE12:AF17" si="1">G12+M12+S12+Y12</f>
        <v>0</v>
      </c>
      <c r="AF12" s="138">
        <f t="shared" si="1"/>
        <v>6</v>
      </c>
      <c r="AG12" s="141"/>
      <c r="AH12" s="323" t="s">
        <v>193</v>
      </c>
      <c r="AI12" s="289" t="s">
        <v>82</v>
      </c>
    </row>
    <row r="13" spans="1:45" ht="15.75" customHeight="1" x14ac:dyDescent="0.25">
      <c r="A13" s="340" t="s">
        <v>141</v>
      </c>
      <c r="B13" s="161" t="s">
        <v>29</v>
      </c>
      <c r="C13" s="337" t="s">
        <v>146</v>
      </c>
      <c r="D13" s="181"/>
      <c r="E13" s="138"/>
      <c r="F13" s="181"/>
      <c r="G13" s="138"/>
      <c r="H13" s="181"/>
      <c r="I13" s="182"/>
      <c r="J13" s="166"/>
      <c r="K13" s="138"/>
      <c r="L13" s="165"/>
      <c r="M13" s="138"/>
      <c r="N13" s="165"/>
      <c r="O13" s="168"/>
      <c r="P13" s="165"/>
      <c r="Q13" s="138">
        <v>12</v>
      </c>
      <c r="R13" s="280"/>
      <c r="S13" s="279"/>
      <c r="T13" s="280">
        <v>6</v>
      </c>
      <c r="U13" s="281" t="s">
        <v>177</v>
      </c>
      <c r="V13" s="166"/>
      <c r="W13" s="138"/>
      <c r="X13" s="165"/>
      <c r="Y13" s="138"/>
      <c r="Z13" s="165"/>
      <c r="AA13" s="168"/>
      <c r="AB13" s="139"/>
      <c r="AC13" s="138">
        <f t="shared" si="0"/>
        <v>12</v>
      </c>
      <c r="AD13" s="140"/>
      <c r="AE13" s="138">
        <f t="shared" si="1"/>
        <v>0</v>
      </c>
      <c r="AF13" s="138">
        <f t="shared" si="1"/>
        <v>6</v>
      </c>
      <c r="AG13" s="141"/>
      <c r="AH13" s="323" t="s">
        <v>193</v>
      </c>
      <c r="AI13" s="289" t="s">
        <v>82</v>
      </c>
    </row>
    <row r="14" spans="1:45" ht="15.75" customHeight="1" x14ac:dyDescent="0.25">
      <c r="A14" s="300" t="s">
        <v>142</v>
      </c>
      <c r="B14" s="161" t="s">
        <v>29</v>
      </c>
      <c r="C14" s="293" t="s">
        <v>147</v>
      </c>
      <c r="D14" s="181"/>
      <c r="E14" s="138"/>
      <c r="F14" s="181"/>
      <c r="G14" s="138"/>
      <c r="H14" s="181"/>
      <c r="I14" s="182"/>
      <c r="J14" s="166"/>
      <c r="K14" s="138"/>
      <c r="L14" s="165"/>
      <c r="M14" s="138"/>
      <c r="N14" s="165"/>
      <c r="O14" s="168"/>
      <c r="P14" s="165"/>
      <c r="Q14" s="138">
        <v>12</v>
      </c>
      <c r="R14" s="280"/>
      <c r="S14" s="279"/>
      <c r="T14" s="280">
        <v>6</v>
      </c>
      <c r="U14" s="281" t="s">
        <v>13</v>
      </c>
      <c r="V14" s="166"/>
      <c r="W14" s="138"/>
      <c r="X14" s="165"/>
      <c r="Y14" s="138"/>
      <c r="Z14" s="165"/>
      <c r="AA14" s="168"/>
      <c r="AB14" s="139"/>
      <c r="AC14" s="138">
        <f t="shared" si="0"/>
        <v>12</v>
      </c>
      <c r="AD14" s="140"/>
      <c r="AE14" s="138">
        <f t="shared" si="1"/>
        <v>0</v>
      </c>
      <c r="AF14" s="138">
        <f t="shared" si="1"/>
        <v>6</v>
      </c>
      <c r="AG14" s="141"/>
      <c r="AH14" s="289" t="s">
        <v>150</v>
      </c>
      <c r="AI14" s="289" t="s">
        <v>120</v>
      </c>
    </row>
    <row r="15" spans="1:45" ht="15.75" customHeight="1" x14ac:dyDescent="0.25">
      <c r="A15" s="340" t="s">
        <v>143</v>
      </c>
      <c r="B15" s="161" t="s">
        <v>29</v>
      </c>
      <c r="C15" s="338" t="s">
        <v>148</v>
      </c>
      <c r="D15" s="181"/>
      <c r="E15" s="138"/>
      <c r="F15" s="181"/>
      <c r="G15" s="138"/>
      <c r="H15" s="181"/>
      <c r="I15" s="182"/>
      <c r="J15" s="166"/>
      <c r="K15" s="138"/>
      <c r="L15" s="165"/>
      <c r="M15" s="138"/>
      <c r="N15" s="165"/>
      <c r="O15" s="168"/>
      <c r="P15" s="165"/>
      <c r="Q15" s="138"/>
      <c r="R15" s="280"/>
      <c r="S15" s="279"/>
      <c r="T15" s="280"/>
      <c r="U15" s="281"/>
      <c r="V15" s="166"/>
      <c r="W15" s="138">
        <v>8</v>
      </c>
      <c r="X15" s="165"/>
      <c r="Y15" s="138"/>
      <c r="Z15" s="165">
        <v>5</v>
      </c>
      <c r="AA15" s="168" t="s">
        <v>76</v>
      </c>
      <c r="AB15" s="139"/>
      <c r="AC15" s="138">
        <f t="shared" si="0"/>
        <v>8</v>
      </c>
      <c r="AD15" s="140"/>
      <c r="AE15" s="138">
        <f t="shared" si="1"/>
        <v>0</v>
      </c>
      <c r="AF15" s="138">
        <f t="shared" si="1"/>
        <v>5</v>
      </c>
      <c r="AG15" s="141"/>
      <c r="AH15" s="323" t="s">
        <v>193</v>
      </c>
      <c r="AI15" s="312" t="s">
        <v>82</v>
      </c>
    </row>
    <row r="16" spans="1:45" s="2" customFormat="1" ht="15.75" customHeight="1" x14ac:dyDescent="0.25">
      <c r="A16" s="341" t="s">
        <v>99</v>
      </c>
      <c r="B16" s="50" t="s">
        <v>13</v>
      </c>
      <c r="C16" s="339" t="s">
        <v>116</v>
      </c>
      <c r="D16" s="100"/>
      <c r="E16" s="138">
        <v>12</v>
      </c>
      <c r="F16" s="181"/>
      <c r="G16" s="138"/>
      <c r="H16" s="181">
        <v>3</v>
      </c>
      <c r="I16" s="182" t="s">
        <v>76</v>
      </c>
      <c r="J16" s="166"/>
      <c r="K16" s="138"/>
      <c r="L16" s="165"/>
      <c r="M16" s="138"/>
      <c r="N16" s="165"/>
      <c r="O16" s="168"/>
      <c r="P16" s="165"/>
      <c r="Q16" s="138"/>
      <c r="R16" s="53"/>
      <c r="S16" s="6"/>
      <c r="T16" s="53"/>
      <c r="U16" s="55"/>
      <c r="V16" s="54"/>
      <c r="W16" s="6"/>
      <c r="X16" s="53"/>
      <c r="Y16" s="6"/>
      <c r="Z16" s="53"/>
      <c r="AA16" s="56"/>
      <c r="AB16" s="7"/>
      <c r="AC16" s="138">
        <f>E16+K16+Q16+W16</f>
        <v>12</v>
      </c>
      <c r="AD16" s="8"/>
      <c r="AE16" s="138">
        <f>G16+M16+S16+Y16</f>
        <v>0</v>
      </c>
      <c r="AF16" s="140">
        <f>H16+N16+T16+Z16</f>
        <v>3</v>
      </c>
      <c r="AG16" s="9"/>
      <c r="AH16" s="323" t="s">
        <v>193</v>
      </c>
      <c r="AI16" s="319" t="s">
        <v>82</v>
      </c>
    </row>
    <row r="17" spans="1:35" ht="15.75" customHeight="1" x14ac:dyDescent="0.25">
      <c r="A17" s="134"/>
      <c r="B17" s="161"/>
      <c r="C17" s="162"/>
      <c r="D17" s="181"/>
      <c r="E17" s="138"/>
      <c r="F17" s="181"/>
      <c r="G17" s="138"/>
      <c r="H17" s="181"/>
      <c r="I17" s="182"/>
      <c r="J17" s="166"/>
      <c r="K17" s="138"/>
      <c r="L17" s="165"/>
      <c r="M17" s="138"/>
      <c r="N17" s="165"/>
      <c r="O17" s="168"/>
      <c r="P17" s="165"/>
      <c r="Q17" s="279"/>
      <c r="R17" s="280"/>
      <c r="S17" s="279"/>
      <c r="T17" s="280"/>
      <c r="U17" s="281"/>
      <c r="V17" s="166"/>
      <c r="W17" s="138"/>
      <c r="X17" s="165"/>
      <c r="Y17" s="138"/>
      <c r="Z17" s="165"/>
      <c r="AA17" s="168"/>
      <c r="AB17" s="139"/>
      <c r="AC17" s="138">
        <f t="shared" si="0"/>
        <v>0</v>
      </c>
      <c r="AD17" s="140"/>
      <c r="AE17" s="138">
        <f t="shared" si="1"/>
        <v>0</v>
      </c>
      <c r="AF17" s="138">
        <f t="shared" si="1"/>
        <v>0</v>
      </c>
      <c r="AG17" s="141"/>
      <c r="AH17" s="265"/>
      <c r="AI17" s="285"/>
    </row>
    <row r="18" spans="1:35" s="197" customFormat="1" ht="15.75" customHeight="1" thickBot="1" x14ac:dyDescent="0.35">
      <c r="A18" s="266"/>
      <c r="B18" s="142"/>
      <c r="C18" s="253" t="s">
        <v>50</v>
      </c>
      <c r="D18" s="208">
        <f>SUM(D12:D17)</f>
        <v>0</v>
      </c>
      <c r="E18" s="208">
        <f>SUM(E12:E17)</f>
        <v>12</v>
      </c>
      <c r="F18" s="208">
        <f>SUM(F12:F17)</f>
        <v>0</v>
      </c>
      <c r="G18" s="208">
        <f>SUM(G12:G17)</f>
        <v>0</v>
      </c>
      <c r="H18" s="208">
        <f>SUM(H12:H17)</f>
        <v>3</v>
      </c>
      <c r="I18" s="270" t="s">
        <v>15</v>
      </c>
      <c r="J18" s="208">
        <f>SUM(J12:J17)</f>
        <v>0</v>
      </c>
      <c r="K18" s="208">
        <f>SUM(K12:K17)</f>
        <v>12</v>
      </c>
      <c r="L18" s="208">
        <f>SUM(L12:L17)</f>
        <v>0</v>
      </c>
      <c r="M18" s="208">
        <f>SUM(M12:M17)</f>
        <v>0</v>
      </c>
      <c r="N18" s="208">
        <f>SUM(N12:N17)</f>
        <v>6</v>
      </c>
      <c r="O18" s="270" t="s">
        <v>15</v>
      </c>
      <c r="P18" s="208">
        <f>SUM(P12:P17)</f>
        <v>0</v>
      </c>
      <c r="Q18" s="208">
        <f>SUM(Q12:Q17)</f>
        <v>24</v>
      </c>
      <c r="R18" s="208">
        <f>SUM(R12:R17)</f>
        <v>0</v>
      </c>
      <c r="S18" s="208">
        <f>SUM(S12:S17)</f>
        <v>0</v>
      </c>
      <c r="T18" s="208">
        <f>SUM(T12:T17)</f>
        <v>12</v>
      </c>
      <c r="U18" s="270" t="s">
        <v>15</v>
      </c>
      <c r="V18" s="208">
        <f>SUM(V12:V17)</f>
        <v>0</v>
      </c>
      <c r="W18" s="208">
        <f>SUM(W12:W17)</f>
        <v>8</v>
      </c>
      <c r="X18" s="208">
        <f>SUM(X12:X17)</f>
        <v>0</v>
      </c>
      <c r="Y18" s="208">
        <f>SUM(Y12:Y17)</f>
        <v>0</v>
      </c>
      <c r="Z18" s="208">
        <f>SUM(Z12:Z17)</f>
        <v>5</v>
      </c>
      <c r="AA18" s="270" t="s">
        <v>15</v>
      </c>
      <c r="AB18" s="208">
        <f t="shared" ref="AB18:AG18" si="2">SUM(AB12:AB17)</f>
        <v>0</v>
      </c>
      <c r="AC18" s="208">
        <f t="shared" si="2"/>
        <v>56</v>
      </c>
      <c r="AD18" s="208">
        <f t="shared" si="2"/>
        <v>0</v>
      </c>
      <c r="AE18" s="208">
        <f t="shared" si="2"/>
        <v>0</v>
      </c>
      <c r="AF18" s="208">
        <f t="shared" si="2"/>
        <v>26</v>
      </c>
      <c r="AG18" s="208">
        <f t="shared" si="2"/>
        <v>0</v>
      </c>
    </row>
    <row r="19" spans="1:35" s="197" customFormat="1" ht="15.75" customHeight="1" thickBot="1" x14ac:dyDescent="0.35">
      <c r="A19" s="251"/>
      <c r="B19" s="252"/>
      <c r="C19" s="195" t="s">
        <v>37</v>
      </c>
      <c r="D19" s="196">
        <f>D10+D18</f>
        <v>0</v>
      </c>
      <c r="E19" s="196">
        <f>E10+E18</f>
        <v>102</v>
      </c>
      <c r="F19" s="196">
        <f>F10+F18</f>
        <v>0</v>
      </c>
      <c r="G19" s="196">
        <f>G10+G18</f>
        <v>14</v>
      </c>
      <c r="H19" s="196">
        <f>H10+H18</f>
        <v>30</v>
      </c>
      <c r="I19" s="271" t="s">
        <v>15</v>
      </c>
      <c r="J19" s="196">
        <f>J10+J18</f>
        <v>0</v>
      </c>
      <c r="K19" s="196">
        <f>K10+K18</f>
        <v>90</v>
      </c>
      <c r="L19" s="196">
        <f>L10+L18</f>
        <v>0</v>
      </c>
      <c r="M19" s="196">
        <f>M10+M18</f>
        <v>28</v>
      </c>
      <c r="N19" s="196">
        <f>N10+N18</f>
        <v>30</v>
      </c>
      <c r="O19" s="271" t="s">
        <v>15</v>
      </c>
      <c r="P19" s="196">
        <f>P10+P18</f>
        <v>0</v>
      </c>
      <c r="Q19" s="196">
        <f>Q10+Q18</f>
        <v>94</v>
      </c>
      <c r="R19" s="196">
        <f>R10+R18</f>
        <v>0</v>
      </c>
      <c r="S19" s="196">
        <f>S10+S18</f>
        <v>0</v>
      </c>
      <c r="T19" s="196">
        <f>T10+T18</f>
        <v>30</v>
      </c>
      <c r="U19" s="271" t="s">
        <v>15</v>
      </c>
      <c r="V19" s="196">
        <f>V10+V18</f>
        <v>0</v>
      </c>
      <c r="W19" s="196">
        <f>W10+W18</f>
        <v>58</v>
      </c>
      <c r="X19" s="196">
        <f>X10+X18</f>
        <v>0</v>
      </c>
      <c r="Y19" s="196">
        <f>Y10+Y18</f>
        <v>22</v>
      </c>
      <c r="Z19" s="196">
        <f>Z10+Z18</f>
        <v>30</v>
      </c>
      <c r="AA19" s="271" t="s">
        <v>15</v>
      </c>
      <c r="AB19" s="209">
        <f t="shared" ref="AB19:AG19" si="3">AB10+AB18</f>
        <v>0</v>
      </c>
      <c r="AC19" s="209">
        <f t="shared" si="3"/>
        <v>344</v>
      </c>
      <c r="AD19" s="209">
        <f t="shared" si="3"/>
        <v>0</v>
      </c>
      <c r="AE19" s="209">
        <f t="shared" si="3"/>
        <v>64</v>
      </c>
      <c r="AF19" s="209">
        <f t="shared" si="3"/>
        <v>120</v>
      </c>
      <c r="AG19" s="209">
        <f t="shared" si="3"/>
        <v>0</v>
      </c>
    </row>
    <row r="20" spans="1:35" ht="18.75" customHeight="1" x14ac:dyDescent="0.3">
      <c r="A20" s="210"/>
      <c r="B20" s="211"/>
      <c r="C20" s="212" t="s">
        <v>14</v>
      </c>
      <c r="D20" s="387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8"/>
      <c r="AB20" s="389"/>
      <c r="AC20" s="390"/>
      <c r="AD20" s="390"/>
      <c r="AE20" s="390"/>
      <c r="AF20" s="390"/>
      <c r="AG20" s="390"/>
      <c r="AH20" s="267"/>
      <c r="AI20" s="267"/>
    </row>
    <row r="21" spans="1:35" s="178" customFormat="1" ht="15.75" customHeight="1" x14ac:dyDescent="0.25">
      <c r="A21" s="160"/>
      <c r="B21" s="163" t="s">
        <v>13</v>
      </c>
      <c r="C21" s="162" t="s">
        <v>46</v>
      </c>
      <c r="D21" s="181"/>
      <c r="E21" s="138"/>
      <c r="F21" s="181"/>
      <c r="G21" s="138"/>
      <c r="H21" s="181"/>
      <c r="I21" s="182"/>
      <c r="J21" s="166"/>
      <c r="K21" s="138"/>
      <c r="L21" s="165"/>
      <c r="M21" s="138"/>
      <c r="N21" s="165"/>
      <c r="O21" s="168"/>
      <c r="P21" s="165"/>
      <c r="Q21" s="138"/>
      <c r="R21" s="165"/>
      <c r="S21" s="138"/>
      <c r="T21" s="165"/>
      <c r="U21" s="167"/>
      <c r="V21" s="166"/>
      <c r="W21" s="138"/>
      <c r="X21" s="165"/>
      <c r="Y21" s="138"/>
      <c r="Z21" s="165"/>
      <c r="AA21" s="168"/>
      <c r="AB21" s="139"/>
      <c r="AC21" s="138"/>
      <c r="AD21" s="140"/>
      <c r="AE21" s="138"/>
      <c r="AF21" s="169" t="s">
        <v>15</v>
      </c>
      <c r="AG21" s="263"/>
      <c r="AH21" s="269"/>
      <c r="AI21" s="269"/>
    </row>
    <row r="22" spans="1:35" s="178" customFormat="1" ht="15.75" customHeight="1" x14ac:dyDescent="0.25">
      <c r="A22" s="164"/>
      <c r="B22" s="163" t="s">
        <v>13</v>
      </c>
      <c r="C22" s="162" t="s">
        <v>47</v>
      </c>
      <c r="D22" s="181"/>
      <c r="E22" s="138"/>
      <c r="F22" s="181"/>
      <c r="G22" s="138"/>
      <c r="H22" s="181"/>
      <c r="I22" s="182"/>
      <c r="J22" s="166"/>
      <c r="K22" s="138"/>
      <c r="L22" s="165"/>
      <c r="M22" s="138"/>
      <c r="N22" s="165"/>
      <c r="O22" s="168"/>
      <c r="P22" s="165"/>
      <c r="Q22" s="138"/>
      <c r="R22" s="165"/>
      <c r="S22" s="138"/>
      <c r="T22" s="165"/>
      <c r="U22" s="167"/>
      <c r="V22" s="166"/>
      <c r="W22" s="138"/>
      <c r="X22" s="165"/>
      <c r="Y22" s="138"/>
      <c r="Z22" s="165"/>
      <c r="AA22" s="168"/>
      <c r="AB22" s="139"/>
      <c r="AC22" s="138"/>
      <c r="AD22" s="140"/>
      <c r="AE22" s="138"/>
      <c r="AF22" s="169" t="s">
        <v>15</v>
      </c>
      <c r="AG22" s="263"/>
      <c r="AH22" s="269"/>
      <c r="AI22" s="269"/>
    </row>
    <row r="23" spans="1:35" s="178" customFormat="1" ht="15.75" customHeight="1" thickBot="1" x14ac:dyDescent="0.3">
      <c r="A23" s="179"/>
      <c r="B23" s="163" t="s">
        <v>13</v>
      </c>
      <c r="C23" s="162" t="s">
        <v>48</v>
      </c>
      <c r="D23" s="181"/>
      <c r="E23" s="138"/>
      <c r="F23" s="181"/>
      <c r="G23" s="138"/>
      <c r="H23" s="181"/>
      <c r="I23" s="182"/>
      <c r="J23" s="166"/>
      <c r="K23" s="138"/>
      <c r="L23" s="165"/>
      <c r="M23" s="138"/>
      <c r="N23" s="165"/>
      <c r="O23" s="168"/>
      <c r="P23" s="165"/>
      <c r="Q23" s="138"/>
      <c r="R23" s="165"/>
      <c r="S23" s="138"/>
      <c r="T23" s="165"/>
      <c r="U23" s="167"/>
      <c r="V23" s="166"/>
      <c r="W23" s="138"/>
      <c r="X23" s="165"/>
      <c r="Y23" s="138"/>
      <c r="Z23" s="165"/>
      <c r="AA23" s="168"/>
      <c r="AB23" s="139"/>
      <c r="AC23" s="138"/>
      <c r="AD23" s="140"/>
      <c r="AE23" s="138"/>
      <c r="AF23" s="169" t="s">
        <v>15</v>
      </c>
      <c r="AG23" s="263"/>
      <c r="AH23" s="269"/>
      <c r="AI23" s="269"/>
    </row>
    <row r="24" spans="1:35" ht="15.75" customHeight="1" thickBot="1" x14ac:dyDescent="0.35">
      <c r="A24" s="213"/>
      <c r="B24" s="214"/>
      <c r="C24" s="215" t="s">
        <v>16</v>
      </c>
      <c r="D24" s="216">
        <f>SUM(D21:D23)</f>
        <v>0</v>
      </c>
      <c r="E24" s="217" t="str">
        <f>IF(D24*14=0,"",D24*14)</f>
        <v/>
      </c>
      <c r="F24" s="218">
        <f>SUM(F21:F23)</f>
        <v>0</v>
      </c>
      <c r="G24" s="217" t="str">
        <f>IF(F24*14=0,"",F24*14)</f>
        <v/>
      </c>
      <c r="H24" s="219" t="s">
        <v>15</v>
      </c>
      <c r="I24" s="220" t="s">
        <v>15</v>
      </c>
      <c r="J24" s="221">
        <f>SUM(J21:J23)</f>
        <v>0</v>
      </c>
      <c r="K24" s="217" t="str">
        <f>IF(J24*14=0,"",J24*14)</f>
        <v/>
      </c>
      <c r="L24" s="218">
        <f>SUM(L21:L23)</f>
        <v>0</v>
      </c>
      <c r="M24" s="217" t="str">
        <f>IF(L24*14=0,"",L24*14)</f>
        <v/>
      </c>
      <c r="N24" s="219" t="s">
        <v>15</v>
      </c>
      <c r="O24" s="220" t="s">
        <v>15</v>
      </c>
      <c r="P24" s="216">
        <f>SUM(P21:P23)</f>
        <v>0</v>
      </c>
      <c r="Q24" s="217" t="str">
        <f>IF(P24*14=0,"",P24*14)</f>
        <v/>
      </c>
      <c r="R24" s="218">
        <f>SUM(R21:R23)</f>
        <v>0</v>
      </c>
      <c r="S24" s="217" t="str">
        <f>IF(R24*14=0,"",R24*14)</f>
        <v/>
      </c>
      <c r="T24" s="222" t="s">
        <v>15</v>
      </c>
      <c r="U24" s="220" t="s">
        <v>15</v>
      </c>
      <c r="V24" s="221">
        <f>SUM(V21:V23)</f>
        <v>0</v>
      </c>
      <c r="W24" s="217" t="str">
        <f>IF(V24*14=0,"",V24*14)</f>
        <v/>
      </c>
      <c r="X24" s="218">
        <f>SUM(X21:X23)</f>
        <v>0</v>
      </c>
      <c r="Y24" s="217" t="str">
        <f>IF(X24*14=0,"",X24*14)</f>
        <v/>
      </c>
      <c r="Z24" s="219" t="s">
        <v>15</v>
      </c>
      <c r="AA24" s="220" t="s">
        <v>15</v>
      </c>
      <c r="AB24" s="223"/>
      <c r="AC24" s="273"/>
      <c r="AD24" s="274"/>
      <c r="AE24" s="275"/>
      <c r="AF24" s="219" t="s">
        <v>15</v>
      </c>
      <c r="AG24" s="224" t="s">
        <v>36</v>
      </c>
    </row>
    <row r="25" spans="1:35" ht="15.75" customHeight="1" thickBot="1" x14ac:dyDescent="0.35">
      <c r="A25" s="225"/>
      <c r="B25" s="226"/>
      <c r="C25" s="227" t="s">
        <v>38</v>
      </c>
      <c r="D25" s="228">
        <f>D19+D24</f>
        <v>0</v>
      </c>
      <c r="E25" s="229" t="str">
        <f>IF(D25*14=0,"",D25*14)</f>
        <v/>
      </c>
      <c r="F25" s="230">
        <f>F19+F24</f>
        <v>0</v>
      </c>
      <c r="G25" s="229" t="str">
        <f>IF(F25*14=0,"",F25*14)</f>
        <v/>
      </c>
      <c r="H25" s="231" t="s">
        <v>15</v>
      </c>
      <c r="I25" s="232" t="s">
        <v>15</v>
      </c>
      <c r="J25" s="233">
        <f>J19+J24</f>
        <v>0</v>
      </c>
      <c r="K25" s="229" t="str">
        <f>IF(J25*14=0,"",J25*14)</f>
        <v/>
      </c>
      <c r="L25" s="230">
        <f>L19+L24</f>
        <v>0</v>
      </c>
      <c r="M25" s="229" t="str">
        <f>IF(L25*14=0,"",L25*14)</f>
        <v/>
      </c>
      <c r="N25" s="231" t="s">
        <v>15</v>
      </c>
      <c r="O25" s="232" t="s">
        <v>15</v>
      </c>
      <c r="P25" s="228">
        <f>P19+P24</f>
        <v>0</v>
      </c>
      <c r="Q25" s="229" t="str">
        <f>IF(P25*14=0,"",P25*14)</f>
        <v/>
      </c>
      <c r="R25" s="230">
        <f>R19+R24</f>
        <v>0</v>
      </c>
      <c r="S25" s="229" t="str">
        <f>IF(R25*14=0,"",R25*14)</f>
        <v/>
      </c>
      <c r="T25" s="234" t="s">
        <v>15</v>
      </c>
      <c r="U25" s="232" t="s">
        <v>15</v>
      </c>
      <c r="V25" s="233">
        <f>V19+V24</f>
        <v>0</v>
      </c>
      <c r="W25" s="229" t="str">
        <f>IF(V25*14=0,"",V25*14)</f>
        <v/>
      </c>
      <c r="X25" s="230">
        <f>X19+X24</f>
        <v>0</v>
      </c>
      <c r="Y25" s="229" t="str">
        <f>IF(X25*14=0,"",X25*14)</f>
        <v/>
      </c>
      <c r="Z25" s="231" t="s">
        <v>15</v>
      </c>
      <c r="AA25" s="232" t="s">
        <v>15</v>
      </c>
      <c r="AB25" s="235"/>
      <c r="AC25" s="276"/>
      <c r="AD25" s="223"/>
      <c r="AE25" s="277"/>
      <c r="AF25" s="231" t="s">
        <v>15</v>
      </c>
      <c r="AG25" s="236" t="s">
        <v>36</v>
      </c>
    </row>
    <row r="26" spans="1:35" ht="15.75" customHeight="1" thickTop="1" x14ac:dyDescent="0.3">
      <c r="A26" s="237"/>
      <c r="B26" s="272"/>
      <c r="C26" s="238"/>
      <c r="D26" s="387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9"/>
      <c r="AC26" s="390"/>
      <c r="AD26" s="390"/>
      <c r="AE26" s="390"/>
      <c r="AF26" s="390"/>
      <c r="AG26" s="390"/>
      <c r="AH26" s="267"/>
      <c r="AI26" s="267"/>
    </row>
    <row r="27" spans="1:35" s="188" customFormat="1" ht="15.75" customHeight="1" x14ac:dyDescent="0.25">
      <c r="A27" s="262"/>
      <c r="B27" s="183" t="s">
        <v>13</v>
      </c>
      <c r="C27" s="255" t="s">
        <v>151</v>
      </c>
      <c r="D27" s="257"/>
      <c r="E27" s="170"/>
      <c r="F27" s="170"/>
      <c r="G27" s="170"/>
      <c r="H27" s="171"/>
      <c r="I27" s="260"/>
      <c r="J27" s="259"/>
      <c r="K27" s="170"/>
      <c r="L27" s="170"/>
      <c r="M27" s="170">
        <v>160</v>
      </c>
      <c r="N27" s="171" t="s">
        <v>36</v>
      </c>
      <c r="O27" s="260" t="s">
        <v>125</v>
      </c>
      <c r="P27" s="261"/>
      <c r="Q27" s="170"/>
      <c r="R27" s="170"/>
      <c r="S27" s="170"/>
      <c r="T27" s="171"/>
      <c r="U27" s="171"/>
      <c r="V27" s="261"/>
      <c r="W27" s="170"/>
      <c r="X27" s="170"/>
      <c r="Y27" s="170"/>
      <c r="Z27" s="171"/>
      <c r="AA27" s="260"/>
      <c r="AB27" s="242"/>
      <c r="AC27" s="243"/>
      <c r="AD27" s="243"/>
      <c r="AE27" s="243"/>
      <c r="AF27" s="243"/>
      <c r="AG27" s="243"/>
      <c r="AH27" s="268"/>
      <c r="AI27" s="268"/>
    </row>
    <row r="28" spans="1:35" s="188" customFormat="1" ht="15.75" customHeight="1" x14ac:dyDescent="0.25">
      <c r="A28" s="254"/>
      <c r="B28" s="172"/>
      <c r="C28" s="256"/>
      <c r="D28" s="258"/>
      <c r="E28" s="170"/>
      <c r="F28" s="170"/>
      <c r="G28" s="170"/>
      <c r="H28" s="171"/>
      <c r="I28" s="159"/>
      <c r="J28" s="259"/>
      <c r="K28" s="170"/>
      <c r="L28" s="170"/>
      <c r="M28" s="170"/>
      <c r="N28" s="171"/>
      <c r="O28" s="159"/>
      <c r="P28" s="261"/>
      <c r="Q28" s="170"/>
      <c r="R28" s="170"/>
      <c r="S28" s="170"/>
      <c r="T28" s="171"/>
      <c r="U28" s="171"/>
      <c r="V28" s="261"/>
      <c r="W28" s="170"/>
      <c r="X28" s="170"/>
      <c r="Y28" s="170"/>
      <c r="Z28" s="171"/>
      <c r="AA28" s="159"/>
      <c r="AB28" s="242"/>
      <c r="AC28" s="243"/>
      <c r="AD28" s="243"/>
      <c r="AE28" s="243"/>
      <c r="AF28" s="243"/>
      <c r="AG28" s="243"/>
      <c r="AH28" s="268"/>
      <c r="AI28" s="268"/>
    </row>
    <row r="29" spans="1:35" s="188" customFormat="1" ht="15.75" customHeight="1" x14ac:dyDescent="0.25">
      <c r="A29" s="254"/>
      <c r="B29" s="172"/>
      <c r="C29" s="256"/>
      <c r="D29" s="258"/>
      <c r="E29" s="170"/>
      <c r="F29" s="170"/>
      <c r="G29" s="170"/>
      <c r="H29" s="171"/>
      <c r="I29" s="159"/>
      <c r="J29" s="259"/>
      <c r="K29" s="170"/>
      <c r="L29" s="170"/>
      <c r="M29" s="170"/>
      <c r="N29" s="171"/>
      <c r="O29" s="159"/>
      <c r="P29" s="261"/>
      <c r="Q29" s="170"/>
      <c r="R29" s="170"/>
      <c r="S29" s="170"/>
      <c r="T29" s="171"/>
      <c r="U29" s="171"/>
      <c r="V29" s="261"/>
      <c r="W29" s="170"/>
      <c r="X29" s="170"/>
      <c r="Y29" s="170"/>
      <c r="Z29" s="171"/>
      <c r="AA29" s="159"/>
      <c r="AB29" s="242"/>
      <c r="AC29" s="243"/>
      <c r="AD29" s="243"/>
      <c r="AE29" s="243"/>
      <c r="AF29" s="243"/>
      <c r="AG29" s="243"/>
      <c r="AH29" s="268"/>
      <c r="AI29" s="268"/>
    </row>
    <row r="30" spans="1:35" s="188" customFormat="1" ht="9.9499999999999993" customHeight="1" x14ac:dyDescent="0.2">
      <c r="A30" s="391"/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239"/>
      <c r="AC30" s="240"/>
      <c r="AD30" s="240"/>
      <c r="AE30" s="240"/>
      <c r="AF30" s="240"/>
      <c r="AG30" s="241"/>
    </row>
    <row r="31" spans="1:35" s="188" customFormat="1" ht="15.75" customHeight="1" x14ac:dyDescent="0.2">
      <c r="A31" s="393" t="s">
        <v>18</v>
      </c>
      <c r="B31" s="394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239"/>
      <c r="AC31" s="240"/>
      <c r="AD31" s="240"/>
      <c r="AE31" s="240"/>
      <c r="AF31" s="240"/>
      <c r="AG31" s="241"/>
    </row>
    <row r="32" spans="1:35" s="188" customFormat="1" ht="15.75" customHeight="1" x14ac:dyDescent="0.3">
      <c r="A32" s="244"/>
      <c r="B32" s="180"/>
      <c r="C32" s="245" t="s">
        <v>19</v>
      </c>
      <c r="D32" s="147"/>
      <c r="E32" s="148"/>
      <c r="F32" s="148"/>
      <c r="G32" s="148"/>
      <c r="H32" s="140"/>
      <c r="I32" s="149" t="str">
        <f>IF(COUNTIF(I12:I29,"A")=0,"",COUNTIF(I12:I29,"A"))</f>
        <v/>
      </c>
      <c r="J32" s="147"/>
      <c r="K32" s="148"/>
      <c r="L32" s="148"/>
      <c r="M32" s="148"/>
      <c r="N32" s="140"/>
      <c r="O32" s="149">
        <f>IF(COUNTIF(O12:O29,"A")=0,"",COUNTIF(O12:O29,"A"))</f>
        <v>1</v>
      </c>
      <c r="P32" s="147"/>
      <c r="Q32" s="148"/>
      <c r="R32" s="148"/>
      <c r="S32" s="148"/>
      <c r="T32" s="140"/>
      <c r="U32" s="149" t="str">
        <f>IF(COUNTIF(U12:U29,"A")=0,"",COUNTIF(U12:U29,"A"))</f>
        <v/>
      </c>
      <c r="V32" s="147"/>
      <c r="W32" s="148"/>
      <c r="X32" s="148"/>
      <c r="Y32" s="148"/>
      <c r="Z32" s="140"/>
      <c r="AA32" s="149" t="str">
        <f>IF(COUNTIF(AA12:AA29,"A")=0,"",COUNTIF(AA12:AA29,"A"))</f>
        <v/>
      </c>
      <c r="AB32" s="150"/>
      <c r="AC32" s="148"/>
      <c r="AD32" s="148"/>
      <c r="AE32" s="148"/>
      <c r="AF32" s="140"/>
      <c r="AG32" s="173">
        <f t="shared" ref="AG32:AG44" si="4">IF(SUM(I32:AA32)=0,"",SUM(I32:AA32))</f>
        <v>1</v>
      </c>
    </row>
    <row r="33" spans="1:33" s="188" customFormat="1" ht="15.75" customHeight="1" x14ac:dyDescent="0.3">
      <c r="A33" s="244"/>
      <c r="B33" s="180"/>
      <c r="C33" s="245" t="s">
        <v>20</v>
      </c>
      <c r="D33" s="147"/>
      <c r="E33" s="148"/>
      <c r="F33" s="148"/>
      <c r="G33" s="148"/>
      <c r="H33" s="140"/>
      <c r="I33" s="149">
        <f>IF(COUNTIF(I12:I29,"B")=0,"",COUNTIF(I12:I29,"B"))</f>
        <v>1</v>
      </c>
      <c r="J33" s="147"/>
      <c r="K33" s="148"/>
      <c r="L33" s="148"/>
      <c r="M33" s="148"/>
      <c r="N33" s="140"/>
      <c r="O33" s="149" t="str">
        <f>IF(COUNTIF(O12:O29,"B")=0,"",COUNTIF(O12:O29,"B"))</f>
        <v/>
      </c>
      <c r="P33" s="147"/>
      <c r="Q33" s="148"/>
      <c r="R33" s="148"/>
      <c r="S33" s="148"/>
      <c r="T33" s="140"/>
      <c r="U33" s="149" t="str">
        <f>IF(COUNTIF(U12:U29,"B")=0,"",COUNTIF(U12:U29,"B"))</f>
        <v/>
      </c>
      <c r="V33" s="147"/>
      <c r="W33" s="148"/>
      <c r="X33" s="148"/>
      <c r="Y33" s="148"/>
      <c r="Z33" s="140"/>
      <c r="AA33" s="149">
        <f>IF(COUNTIF(AA12:AA29,"B")=0,"",COUNTIF(AA12:AA29,"B"))</f>
        <v>1</v>
      </c>
      <c r="AB33" s="150"/>
      <c r="AC33" s="148"/>
      <c r="AD33" s="148"/>
      <c r="AE33" s="148"/>
      <c r="AF33" s="140"/>
      <c r="AG33" s="173">
        <f t="shared" si="4"/>
        <v>2</v>
      </c>
    </row>
    <row r="34" spans="1:33" s="188" customFormat="1" ht="15.75" customHeight="1" x14ac:dyDescent="0.3">
      <c r="A34" s="244"/>
      <c r="B34" s="180"/>
      <c r="C34" s="245" t="s">
        <v>56</v>
      </c>
      <c r="D34" s="147"/>
      <c r="E34" s="148"/>
      <c r="F34" s="148"/>
      <c r="G34" s="148"/>
      <c r="H34" s="140"/>
      <c r="I34" s="149" t="str">
        <f>IF(COUNTIF(I12:I29,"ÉÉ")=0,"",COUNTIF(I12:I29,"ÉÉ"))</f>
        <v/>
      </c>
      <c r="J34" s="147"/>
      <c r="K34" s="148"/>
      <c r="L34" s="148"/>
      <c r="M34" s="148"/>
      <c r="N34" s="140"/>
      <c r="O34" s="149" t="str">
        <f>IF(COUNTIF(O12:O29,"ÉÉ")=0,"",COUNTIF(O12:O29,"ÉÉ"))</f>
        <v/>
      </c>
      <c r="P34" s="147"/>
      <c r="Q34" s="148"/>
      <c r="R34" s="148"/>
      <c r="S34" s="148"/>
      <c r="T34" s="140"/>
      <c r="U34" s="149" t="str">
        <f>IF(COUNTIF(U12:U29,"ÉÉ")=0,"",COUNTIF(U12:U29,"ÉÉ"))</f>
        <v/>
      </c>
      <c r="V34" s="147"/>
      <c r="W34" s="148"/>
      <c r="X34" s="148"/>
      <c r="Y34" s="148"/>
      <c r="Z34" s="140"/>
      <c r="AA34" s="149" t="str">
        <f>IF(COUNTIF(AA12:AA29,"ÉÉ")=0,"",COUNTIF(AA12:AA29,"ÉÉ"))</f>
        <v/>
      </c>
      <c r="AB34" s="150"/>
      <c r="AC34" s="148"/>
      <c r="AD34" s="148"/>
      <c r="AE34" s="148"/>
      <c r="AF34" s="140"/>
      <c r="AG34" s="173" t="str">
        <f t="shared" si="4"/>
        <v/>
      </c>
    </row>
    <row r="35" spans="1:33" s="188" customFormat="1" ht="15.75" customHeight="1" x14ac:dyDescent="0.3">
      <c r="A35" s="244"/>
      <c r="B35" s="180"/>
      <c r="C35" s="245" t="s">
        <v>57</v>
      </c>
      <c r="D35" s="174"/>
      <c r="E35" s="175"/>
      <c r="F35" s="175"/>
      <c r="G35" s="175"/>
      <c r="H35" s="176"/>
      <c r="I35" s="149" t="str">
        <f>IF(COUNTIF(I12:I29,"ÉÉ(Z)")=0,"",COUNTIF(I12:I29,"ÉÉ(Z)"))</f>
        <v/>
      </c>
      <c r="J35" s="174"/>
      <c r="K35" s="175"/>
      <c r="L35" s="175"/>
      <c r="M35" s="175"/>
      <c r="N35" s="176"/>
      <c r="O35" s="149" t="str">
        <f>IF(COUNTIF(O12:O29,"ÉÉ(Z)")=0,"",COUNTIF(O12:O29,"ÉÉ(Z)"))</f>
        <v/>
      </c>
      <c r="P35" s="174"/>
      <c r="Q35" s="175"/>
      <c r="R35" s="175"/>
      <c r="S35" s="175"/>
      <c r="T35" s="176"/>
      <c r="U35" s="149" t="str">
        <f>IF(COUNTIF(U12:U29,"ÉÉ(Z)")=0,"",COUNTIF(U12:U29,"ÉÉ(Z)"))</f>
        <v/>
      </c>
      <c r="V35" s="174"/>
      <c r="W35" s="175"/>
      <c r="X35" s="175"/>
      <c r="Y35" s="175"/>
      <c r="Z35" s="176"/>
      <c r="AA35" s="149" t="str">
        <f>IF(COUNTIF(AA12:AA29,"ÉÉ(Z)")=0,"",COUNTIF(AA12:AA29,"ÉÉ(Z)"))</f>
        <v/>
      </c>
      <c r="AB35" s="177"/>
      <c r="AC35" s="175"/>
      <c r="AD35" s="175"/>
      <c r="AE35" s="175"/>
      <c r="AF35" s="176"/>
      <c r="AG35" s="173" t="str">
        <f t="shared" si="4"/>
        <v/>
      </c>
    </row>
    <row r="36" spans="1:33" s="188" customFormat="1" ht="15.75" customHeight="1" x14ac:dyDescent="0.3">
      <c r="A36" s="244"/>
      <c r="B36" s="180"/>
      <c r="C36" s="245" t="s">
        <v>58</v>
      </c>
      <c r="D36" s="147"/>
      <c r="E36" s="148"/>
      <c r="F36" s="148"/>
      <c r="G36" s="148"/>
      <c r="H36" s="140"/>
      <c r="I36" s="149" t="str">
        <f>IF(COUNTIF(I12:I29,"GYJ")=0,"",COUNTIF(I12:I29,"GYJ"))</f>
        <v/>
      </c>
      <c r="J36" s="147"/>
      <c r="K36" s="148"/>
      <c r="L36" s="148"/>
      <c r="M36" s="148"/>
      <c r="N36" s="140"/>
      <c r="O36" s="149" t="str">
        <f>IF(COUNTIF(O12:O29,"GYJ")=0,"",COUNTIF(O12:O29,"GYJ"))</f>
        <v/>
      </c>
      <c r="P36" s="147"/>
      <c r="Q36" s="148"/>
      <c r="R36" s="148"/>
      <c r="S36" s="148"/>
      <c r="T36" s="140"/>
      <c r="U36" s="149" t="str">
        <f>IF(COUNTIF(U12:U29,"GYJ")=0,"",COUNTIF(U12:U29,"GYJ"))</f>
        <v/>
      </c>
      <c r="V36" s="147"/>
      <c r="W36" s="148"/>
      <c r="X36" s="148"/>
      <c r="Y36" s="148"/>
      <c r="Z36" s="140"/>
      <c r="AA36" s="149" t="str">
        <f>IF(COUNTIF(AA12:AA29,"GYJ")=0,"",COUNTIF(AA12:AA29,"GYJ"))</f>
        <v/>
      </c>
      <c r="AB36" s="150"/>
      <c r="AC36" s="148"/>
      <c r="AD36" s="148"/>
      <c r="AE36" s="148"/>
      <c r="AF36" s="140"/>
      <c r="AG36" s="173" t="str">
        <f t="shared" si="4"/>
        <v/>
      </c>
    </row>
    <row r="37" spans="1:33" s="188" customFormat="1" ht="15.75" customHeight="1" x14ac:dyDescent="0.25">
      <c r="A37" s="244"/>
      <c r="B37" s="246"/>
      <c r="C37" s="245" t="s">
        <v>59</v>
      </c>
      <c r="D37" s="147"/>
      <c r="E37" s="148"/>
      <c r="F37" s="148"/>
      <c r="G37" s="148"/>
      <c r="H37" s="140"/>
      <c r="I37" s="149" t="str">
        <f>IF(COUNTIF(I12:I29,"GYJ(Z)")=0,"",COUNTIF(I12:I29,"GYJ(Z)"))</f>
        <v/>
      </c>
      <c r="J37" s="147"/>
      <c r="K37" s="148"/>
      <c r="L37" s="148"/>
      <c r="M37" s="148"/>
      <c r="N37" s="140"/>
      <c r="O37" s="149" t="str">
        <f>IF(COUNTIF(O12:O29,"GYJ(Z)")=0,"",COUNTIF(O12:O29,"GYJ(Z)"))</f>
        <v/>
      </c>
      <c r="P37" s="147"/>
      <c r="Q37" s="148"/>
      <c r="R37" s="148"/>
      <c r="S37" s="148"/>
      <c r="T37" s="140"/>
      <c r="U37" s="149" t="str">
        <f>IF(COUNTIF(U12:U29,"GYJ(Z)")=0,"",COUNTIF(U12:U29,"GYJ(Z)"))</f>
        <v/>
      </c>
      <c r="V37" s="147"/>
      <c r="W37" s="148"/>
      <c r="X37" s="148"/>
      <c r="Y37" s="148"/>
      <c r="Z37" s="140"/>
      <c r="AA37" s="149" t="str">
        <f>IF(COUNTIF(AA12:AA29,"GYJ(Z)")=0,"",COUNTIF(AA12:AA29,"GYJ(Z)"))</f>
        <v/>
      </c>
      <c r="AB37" s="150"/>
      <c r="AC37" s="148"/>
      <c r="AD37" s="148"/>
      <c r="AE37" s="148"/>
      <c r="AF37" s="140"/>
      <c r="AG37" s="173" t="str">
        <f t="shared" si="4"/>
        <v/>
      </c>
    </row>
    <row r="38" spans="1:33" s="188" customFormat="1" ht="15.75" customHeight="1" x14ac:dyDescent="0.3">
      <c r="A38" s="244"/>
      <c r="B38" s="180"/>
      <c r="C38" s="146" t="s">
        <v>30</v>
      </c>
      <c r="D38" s="147"/>
      <c r="E38" s="148"/>
      <c r="F38" s="148"/>
      <c r="G38" s="148"/>
      <c r="H38" s="140"/>
      <c r="I38" s="149" t="str">
        <f>IF(COUNTIF(I12:I29,"K")=0,"",COUNTIF(I12:I29,"K"))</f>
        <v/>
      </c>
      <c r="J38" s="147"/>
      <c r="K38" s="148"/>
      <c r="L38" s="148"/>
      <c r="M38" s="148"/>
      <c r="N38" s="140"/>
      <c r="O38" s="149">
        <f>IF(COUNTIF(O12:O29,"K")=0,"",COUNTIF(O12:O29,"K"))</f>
        <v>1</v>
      </c>
      <c r="P38" s="147"/>
      <c r="Q38" s="148"/>
      <c r="R38" s="148"/>
      <c r="S38" s="148"/>
      <c r="T38" s="140"/>
      <c r="U38" s="149">
        <f>IF(COUNTIF(U12:U29,"K")=0,"",COUNTIF(U12:U29,"K"))</f>
        <v>1</v>
      </c>
      <c r="V38" s="147"/>
      <c r="W38" s="148"/>
      <c r="X38" s="148"/>
      <c r="Y38" s="148"/>
      <c r="Z38" s="140"/>
      <c r="AA38" s="149" t="str">
        <f>IF(COUNTIF(AA12:AA29,"K")=0,"",COUNTIF(AA12:AA29,"K"))</f>
        <v/>
      </c>
      <c r="AB38" s="150"/>
      <c r="AC38" s="148"/>
      <c r="AD38" s="148"/>
      <c r="AE38" s="148"/>
      <c r="AF38" s="140"/>
      <c r="AG38" s="173">
        <f t="shared" si="4"/>
        <v>2</v>
      </c>
    </row>
    <row r="39" spans="1:33" s="188" customFormat="1" ht="15.75" customHeight="1" x14ac:dyDescent="0.3">
      <c r="A39" s="244"/>
      <c r="B39" s="180"/>
      <c r="C39" s="146" t="s">
        <v>31</v>
      </c>
      <c r="D39" s="147"/>
      <c r="E39" s="148"/>
      <c r="F39" s="148"/>
      <c r="G39" s="148"/>
      <c r="H39" s="140"/>
      <c r="I39" s="149" t="str">
        <f>IF(COUNTIF(I12:I29,"K(Z)")=0,"",COUNTIF(I12:I29,"K(Z)"))</f>
        <v/>
      </c>
      <c r="J39" s="147"/>
      <c r="K39" s="148"/>
      <c r="L39" s="148"/>
      <c r="M39" s="148"/>
      <c r="N39" s="140"/>
      <c r="O39" s="149" t="str">
        <f>IF(COUNTIF(O12:O29,"K(Z)")=0,"",COUNTIF(O12:O29,"K(Z)"))</f>
        <v/>
      </c>
      <c r="P39" s="147"/>
      <c r="Q39" s="148"/>
      <c r="R39" s="148"/>
      <c r="S39" s="148"/>
      <c r="T39" s="140"/>
      <c r="U39" s="149">
        <f>IF(COUNTIF(U12:U29,"K(Z)")=0,"",COUNTIF(U12:U29,"K(Z)"))</f>
        <v>1</v>
      </c>
      <c r="V39" s="147"/>
      <c r="W39" s="148"/>
      <c r="X39" s="148"/>
      <c r="Y39" s="148"/>
      <c r="Z39" s="140"/>
      <c r="AA39" s="149" t="str">
        <f>IF(COUNTIF(AA12:AA29,"K(Z)")=0,"",COUNTIF(AA12:AA29,"K(Z)"))</f>
        <v/>
      </c>
      <c r="AB39" s="150"/>
      <c r="AC39" s="148"/>
      <c r="AD39" s="148"/>
      <c r="AE39" s="148"/>
      <c r="AF39" s="140"/>
      <c r="AG39" s="173">
        <f t="shared" si="4"/>
        <v>1</v>
      </c>
    </row>
    <row r="40" spans="1:33" s="188" customFormat="1" ht="15.75" customHeight="1" x14ac:dyDescent="0.3">
      <c r="A40" s="244"/>
      <c r="B40" s="180"/>
      <c r="C40" s="245" t="s">
        <v>21</v>
      </c>
      <c r="D40" s="147"/>
      <c r="E40" s="148"/>
      <c r="F40" s="148"/>
      <c r="G40" s="148"/>
      <c r="H40" s="140"/>
      <c r="I40" s="149" t="str">
        <f>IF(COUNTIF(I12:I29,"AV")=0,"",COUNTIF(I12:I29,"AV"))</f>
        <v/>
      </c>
      <c r="J40" s="147"/>
      <c r="K40" s="148"/>
      <c r="L40" s="148"/>
      <c r="M40" s="148"/>
      <c r="N40" s="140"/>
      <c r="O40" s="149" t="str">
        <f>IF(COUNTIF(O12:O29,"AV")=0,"",COUNTIF(O12:O29,"AV"))</f>
        <v/>
      </c>
      <c r="P40" s="147"/>
      <c r="Q40" s="148"/>
      <c r="R40" s="148"/>
      <c r="S40" s="148"/>
      <c r="T40" s="140"/>
      <c r="U40" s="149" t="str">
        <f>IF(COUNTIF(U12:U29,"AV")=0,"",COUNTIF(U12:U29,"AV"))</f>
        <v/>
      </c>
      <c r="V40" s="147"/>
      <c r="W40" s="148"/>
      <c r="X40" s="148"/>
      <c r="Y40" s="148"/>
      <c r="Z40" s="140"/>
      <c r="AA40" s="149" t="str">
        <f>IF(COUNTIF(AA12:AA29,"AV")=0,"",COUNTIF(AA12:AA29,"AV"))</f>
        <v/>
      </c>
      <c r="AB40" s="150"/>
      <c r="AC40" s="148"/>
      <c r="AD40" s="148"/>
      <c r="AE40" s="148"/>
      <c r="AF40" s="140"/>
      <c r="AG40" s="173" t="str">
        <f t="shared" si="4"/>
        <v/>
      </c>
    </row>
    <row r="41" spans="1:33" s="188" customFormat="1" ht="15.75" customHeight="1" x14ac:dyDescent="0.3">
      <c r="A41" s="244"/>
      <c r="B41" s="180"/>
      <c r="C41" s="245" t="s">
        <v>60</v>
      </c>
      <c r="D41" s="147"/>
      <c r="E41" s="148"/>
      <c r="F41" s="148"/>
      <c r="G41" s="148"/>
      <c r="H41" s="140"/>
      <c r="I41" s="149" t="str">
        <f>IF(COUNTIF(I12:I29,"KV")=0,"",COUNTIF(I12:I29,"KV"))</f>
        <v/>
      </c>
      <c r="J41" s="147"/>
      <c r="K41" s="148"/>
      <c r="L41" s="148"/>
      <c r="M41" s="148"/>
      <c r="N41" s="140"/>
      <c r="O41" s="149" t="str">
        <f>IF(COUNTIF(O12:O29,"KV")=0,"",COUNTIF(O12:O29,"KV"))</f>
        <v/>
      </c>
      <c r="P41" s="147"/>
      <c r="Q41" s="148"/>
      <c r="R41" s="148"/>
      <c r="S41" s="148"/>
      <c r="T41" s="140"/>
      <c r="U41" s="149" t="str">
        <f>IF(COUNTIF(U12:U29,"KV")=0,"",COUNTIF(U12:U29,"KV"))</f>
        <v/>
      </c>
      <c r="V41" s="147"/>
      <c r="W41" s="148"/>
      <c r="X41" s="148"/>
      <c r="Y41" s="148"/>
      <c r="Z41" s="140"/>
      <c r="AA41" s="149" t="str">
        <f>IF(COUNTIF(AA12:AA29,"KV")=0,"",COUNTIF(AA12:AA29,"KV"))</f>
        <v/>
      </c>
      <c r="AB41" s="150"/>
      <c r="AC41" s="148"/>
      <c r="AD41" s="148"/>
      <c r="AE41" s="148"/>
      <c r="AF41" s="140"/>
      <c r="AG41" s="173" t="str">
        <f t="shared" si="4"/>
        <v/>
      </c>
    </row>
    <row r="42" spans="1:33" s="188" customFormat="1" ht="15.75" customHeight="1" x14ac:dyDescent="0.3">
      <c r="A42" s="244"/>
      <c r="B42" s="180"/>
      <c r="C42" s="245" t="s">
        <v>61</v>
      </c>
      <c r="D42" s="151"/>
      <c r="E42" s="152"/>
      <c r="F42" s="152"/>
      <c r="G42" s="152"/>
      <c r="H42" s="143"/>
      <c r="I42" s="149" t="str">
        <f>IF(COUNTIF(I12:I29,"SZG")=0,"",COUNTIF(I12:I29,"SZG"))</f>
        <v/>
      </c>
      <c r="J42" s="151"/>
      <c r="K42" s="152"/>
      <c r="L42" s="152"/>
      <c r="M42" s="152"/>
      <c r="N42" s="143"/>
      <c r="O42" s="149" t="str">
        <f>IF(COUNTIF(O12:O29,"SZG")=0,"",COUNTIF(O12:O29,"SZG"))</f>
        <v/>
      </c>
      <c r="P42" s="151"/>
      <c r="Q42" s="152"/>
      <c r="R42" s="152"/>
      <c r="S42" s="152"/>
      <c r="T42" s="143"/>
      <c r="U42" s="149" t="str">
        <f>IF(COUNTIF(U12:U29,"SZG")=0,"",COUNTIF(U12:U29,"SZG"))</f>
        <v/>
      </c>
      <c r="V42" s="151"/>
      <c r="W42" s="152"/>
      <c r="X42" s="152"/>
      <c r="Y42" s="152"/>
      <c r="Z42" s="143"/>
      <c r="AA42" s="149" t="str">
        <f>IF(COUNTIF(AA12:AA29,"SZG")=0,"",COUNTIF(AA12:AA29,"SZG"))</f>
        <v/>
      </c>
      <c r="AB42" s="150"/>
      <c r="AC42" s="148"/>
      <c r="AD42" s="148"/>
      <c r="AE42" s="148"/>
      <c r="AF42" s="140"/>
      <c r="AG42" s="173" t="str">
        <f t="shared" si="4"/>
        <v/>
      </c>
    </row>
    <row r="43" spans="1:33" s="188" customFormat="1" ht="15.75" customHeight="1" x14ac:dyDescent="0.3">
      <c r="A43" s="244"/>
      <c r="B43" s="180"/>
      <c r="C43" s="245" t="s">
        <v>62</v>
      </c>
      <c r="D43" s="151"/>
      <c r="E43" s="152"/>
      <c r="F43" s="152"/>
      <c r="G43" s="152"/>
      <c r="H43" s="143"/>
      <c r="I43" s="149" t="str">
        <f>IF(COUNTIF(I12:I29,"ZV")=0,"",COUNTIF(I12:I29,"ZV"))</f>
        <v/>
      </c>
      <c r="J43" s="151"/>
      <c r="K43" s="152"/>
      <c r="L43" s="152"/>
      <c r="M43" s="152"/>
      <c r="N43" s="143"/>
      <c r="O43" s="149" t="str">
        <f>IF(COUNTIF(O12:O29,"ZV")=0,"",COUNTIF(O12:O29,"ZV"))</f>
        <v/>
      </c>
      <c r="P43" s="151"/>
      <c r="Q43" s="152"/>
      <c r="R43" s="152"/>
      <c r="S43" s="152"/>
      <c r="T43" s="143"/>
      <c r="U43" s="149" t="str">
        <f>IF(COUNTIF(U12:U29,"ZV")=0,"",COUNTIF(U12:U29,"ZV"))</f>
        <v/>
      </c>
      <c r="V43" s="151"/>
      <c r="W43" s="152"/>
      <c r="X43" s="152"/>
      <c r="Y43" s="152"/>
      <c r="Z43" s="143"/>
      <c r="AA43" s="149">
        <v>2</v>
      </c>
      <c r="AB43" s="150"/>
      <c r="AC43" s="148"/>
      <c r="AD43" s="148"/>
      <c r="AE43" s="148"/>
      <c r="AF43" s="140"/>
      <c r="AG43" s="173">
        <f t="shared" si="4"/>
        <v>2</v>
      </c>
    </row>
    <row r="44" spans="1:33" s="188" customFormat="1" ht="15.75" customHeight="1" thickBot="1" x14ac:dyDescent="0.35">
      <c r="A44" s="153"/>
      <c r="B44" s="144"/>
      <c r="C44" s="145" t="s">
        <v>22</v>
      </c>
      <c r="D44" s="154"/>
      <c r="E44" s="155"/>
      <c r="F44" s="155"/>
      <c r="G44" s="155"/>
      <c r="H44" s="156"/>
      <c r="I44" s="157">
        <f>IF(SUM(I32:I43)=0,"",SUM(I32:I43))</f>
        <v>1</v>
      </c>
      <c r="J44" s="154"/>
      <c r="K44" s="155"/>
      <c r="L44" s="155"/>
      <c r="M44" s="155"/>
      <c r="N44" s="156"/>
      <c r="O44" s="157">
        <f>IF(SUM(O32:O43)=0,"",SUM(O32:O43))</f>
        <v>2</v>
      </c>
      <c r="P44" s="154"/>
      <c r="Q44" s="155"/>
      <c r="R44" s="155"/>
      <c r="S44" s="155"/>
      <c r="T44" s="156"/>
      <c r="U44" s="157">
        <f>IF(SUM(U32:U43)=0,"",SUM(U32:U43))</f>
        <v>2</v>
      </c>
      <c r="V44" s="154"/>
      <c r="W44" s="155"/>
      <c r="X44" s="155"/>
      <c r="Y44" s="155"/>
      <c r="Z44" s="156"/>
      <c r="AA44" s="157">
        <f>IF(SUM(AA32:AA43)=0,"",SUM(AA32:AA43))</f>
        <v>3</v>
      </c>
      <c r="AB44" s="158"/>
      <c r="AC44" s="155"/>
      <c r="AD44" s="155"/>
      <c r="AE44" s="155"/>
      <c r="AF44" s="156"/>
      <c r="AG44" s="173">
        <f t="shared" si="4"/>
        <v>8</v>
      </c>
    </row>
    <row r="45" spans="1:33" s="188" customFormat="1" ht="15.75" customHeight="1" thickTop="1" x14ac:dyDescent="0.25">
      <c r="A45" s="247"/>
      <c r="B45" s="248"/>
      <c r="C45" s="248"/>
    </row>
    <row r="46" spans="1:33" s="188" customFormat="1" ht="15.75" customHeight="1" x14ac:dyDescent="0.25">
      <c r="A46" s="247"/>
      <c r="B46" s="248"/>
      <c r="C46" s="248"/>
    </row>
    <row r="47" spans="1:33" s="188" customFormat="1" ht="15.75" customHeight="1" x14ac:dyDescent="0.25">
      <c r="A47" s="247"/>
      <c r="B47" s="248"/>
      <c r="C47" s="248"/>
    </row>
    <row r="48" spans="1:33" s="188" customFormat="1" ht="15.75" customHeight="1" x14ac:dyDescent="0.25">
      <c r="A48" s="247"/>
      <c r="B48" s="248"/>
      <c r="C48" s="248"/>
    </row>
    <row r="49" spans="1:3" s="188" customFormat="1" ht="15.75" customHeight="1" x14ac:dyDescent="0.25">
      <c r="A49" s="247"/>
      <c r="B49" s="248"/>
      <c r="C49" s="248"/>
    </row>
    <row r="50" spans="1:3" s="188" customFormat="1" ht="15.75" customHeight="1" x14ac:dyDescent="0.25">
      <c r="A50" s="247"/>
      <c r="B50" s="248"/>
      <c r="C50" s="248"/>
    </row>
    <row r="51" spans="1:3" s="188" customFormat="1" ht="15.75" customHeight="1" x14ac:dyDescent="0.25">
      <c r="A51" s="247"/>
      <c r="B51" s="248"/>
      <c r="C51" s="248"/>
    </row>
    <row r="52" spans="1:3" s="188" customFormat="1" ht="15.75" customHeight="1" x14ac:dyDescent="0.25">
      <c r="A52" s="247"/>
      <c r="B52" s="248"/>
      <c r="C52" s="248"/>
    </row>
    <row r="53" spans="1:3" s="188" customFormat="1" ht="15.75" customHeight="1" x14ac:dyDescent="0.25">
      <c r="A53" s="247"/>
      <c r="B53" s="248"/>
      <c r="C53" s="248"/>
    </row>
    <row r="54" spans="1:3" s="188" customFormat="1" ht="15.75" customHeight="1" x14ac:dyDescent="0.25">
      <c r="A54" s="247"/>
      <c r="B54" s="248"/>
      <c r="C54" s="248"/>
    </row>
    <row r="55" spans="1:3" s="188" customFormat="1" ht="15.75" customHeight="1" x14ac:dyDescent="0.25">
      <c r="A55" s="247"/>
      <c r="B55" s="248"/>
      <c r="C55" s="248"/>
    </row>
    <row r="56" spans="1:3" s="188" customFormat="1" ht="15.75" customHeight="1" x14ac:dyDescent="0.25">
      <c r="A56" s="247"/>
      <c r="B56" s="248"/>
      <c r="C56" s="248"/>
    </row>
    <row r="57" spans="1:3" s="188" customFormat="1" ht="15.75" customHeight="1" x14ac:dyDescent="0.25">
      <c r="A57" s="247"/>
      <c r="B57" s="248"/>
      <c r="C57" s="248"/>
    </row>
    <row r="58" spans="1:3" s="188" customFormat="1" ht="15.75" customHeight="1" x14ac:dyDescent="0.25">
      <c r="A58" s="247"/>
      <c r="B58" s="248"/>
      <c r="C58" s="248"/>
    </row>
    <row r="59" spans="1:3" s="188" customFormat="1" ht="15.75" customHeight="1" x14ac:dyDescent="0.25">
      <c r="A59" s="247"/>
      <c r="B59" s="248"/>
      <c r="C59" s="248"/>
    </row>
    <row r="60" spans="1:3" s="188" customFormat="1" ht="15.75" customHeight="1" x14ac:dyDescent="0.25">
      <c r="A60" s="247"/>
      <c r="B60" s="248"/>
      <c r="C60" s="248"/>
    </row>
    <row r="61" spans="1:3" s="188" customFormat="1" ht="15.75" customHeight="1" x14ac:dyDescent="0.25">
      <c r="A61" s="247"/>
      <c r="B61" s="248"/>
      <c r="C61" s="248"/>
    </row>
    <row r="62" spans="1:3" s="188" customFormat="1" ht="15.75" customHeight="1" x14ac:dyDescent="0.25">
      <c r="A62" s="247"/>
      <c r="B62" s="248"/>
      <c r="C62" s="248"/>
    </row>
    <row r="63" spans="1:3" s="188" customFormat="1" ht="15.75" customHeight="1" x14ac:dyDescent="0.25">
      <c r="A63" s="247"/>
      <c r="B63" s="248"/>
      <c r="C63" s="248"/>
    </row>
    <row r="64" spans="1:3" s="188" customFormat="1" ht="15.75" customHeight="1" x14ac:dyDescent="0.25">
      <c r="A64" s="247"/>
      <c r="B64" s="248"/>
      <c r="C64" s="248"/>
    </row>
    <row r="65" spans="1:3" s="188" customFormat="1" ht="15.75" customHeight="1" x14ac:dyDescent="0.25">
      <c r="A65" s="247"/>
      <c r="B65" s="248"/>
      <c r="C65" s="248"/>
    </row>
    <row r="66" spans="1:3" s="188" customFormat="1" ht="15.75" customHeight="1" x14ac:dyDescent="0.25">
      <c r="A66" s="247"/>
      <c r="B66" s="248"/>
      <c r="C66" s="248"/>
    </row>
    <row r="67" spans="1:3" s="188" customFormat="1" ht="15.75" customHeight="1" x14ac:dyDescent="0.25">
      <c r="A67" s="247"/>
      <c r="B67" s="248"/>
      <c r="C67" s="248"/>
    </row>
    <row r="68" spans="1:3" s="188" customFormat="1" ht="15.75" customHeight="1" x14ac:dyDescent="0.25">
      <c r="A68" s="247"/>
      <c r="B68" s="248"/>
      <c r="C68" s="248"/>
    </row>
    <row r="69" spans="1:3" s="188" customFormat="1" ht="15.75" customHeight="1" x14ac:dyDescent="0.25">
      <c r="A69" s="247"/>
      <c r="B69" s="248"/>
      <c r="C69" s="248"/>
    </row>
    <row r="70" spans="1:3" s="188" customFormat="1" ht="15.75" customHeight="1" x14ac:dyDescent="0.25">
      <c r="A70" s="247"/>
      <c r="B70" s="248"/>
      <c r="C70" s="248"/>
    </row>
    <row r="71" spans="1:3" s="188" customFormat="1" ht="15.75" customHeight="1" x14ac:dyDescent="0.25">
      <c r="A71" s="247"/>
      <c r="B71" s="248"/>
      <c r="C71" s="248"/>
    </row>
    <row r="72" spans="1:3" s="188" customFormat="1" ht="15.75" customHeight="1" x14ac:dyDescent="0.25">
      <c r="A72" s="247"/>
      <c r="B72" s="248"/>
      <c r="C72" s="248"/>
    </row>
    <row r="73" spans="1:3" s="188" customFormat="1" ht="15.75" customHeight="1" x14ac:dyDescent="0.25">
      <c r="A73" s="247"/>
      <c r="B73" s="248"/>
      <c r="C73" s="248"/>
    </row>
    <row r="74" spans="1:3" s="188" customFormat="1" ht="15.75" customHeight="1" x14ac:dyDescent="0.25">
      <c r="A74" s="247"/>
      <c r="B74" s="248"/>
      <c r="C74" s="248"/>
    </row>
    <row r="75" spans="1:3" s="188" customFormat="1" ht="15.75" customHeight="1" x14ac:dyDescent="0.25">
      <c r="A75" s="247"/>
      <c r="B75" s="248"/>
      <c r="C75" s="248"/>
    </row>
    <row r="76" spans="1:3" s="188" customFormat="1" ht="15.75" customHeight="1" x14ac:dyDescent="0.25">
      <c r="A76" s="247"/>
      <c r="B76" s="248"/>
      <c r="C76" s="248"/>
    </row>
    <row r="77" spans="1:3" s="188" customFormat="1" ht="15.75" customHeight="1" x14ac:dyDescent="0.25">
      <c r="A77" s="247"/>
      <c r="B77" s="248"/>
      <c r="C77" s="248"/>
    </row>
    <row r="78" spans="1:3" s="188" customFormat="1" ht="15.75" customHeight="1" x14ac:dyDescent="0.25">
      <c r="A78" s="247"/>
      <c r="B78" s="248"/>
      <c r="C78" s="248"/>
    </row>
    <row r="79" spans="1:3" s="188" customFormat="1" ht="15.75" customHeight="1" x14ac:dyDescent="0.25">
      <c r="A79" s="247"/>
      <c r="B79" s="248"/>
      <c r="C79" s="248"/>
    </row>
    <row r="80" spans="1:3" s="188" customFormat="1" ht="15.75" customHeight="1" x14ac:dyDescent="0.25">
      <c r="A80" s="247"/>
      <c r="B80" s="248"/>
      <c r="C80" s="248"/>
    </row>
    <row r="81" spans="1:3" s="188" customFormat="1" ht="15.75" customHeight="1" x14ac:dyDescent="0.25">
      <c r="A81" s="247"/>
      <c r="B81" s="248"/>
      <c r="C81" s="248"/>
    </row>
    <row r="82" spans="1:3" s="188" customFormat="1" ht="15.75" customHeight="1" x14ac:dyDescent="0.25">
      <c r="A82" s="247"/>
      <c r="B82" s="248"/>
      <c r="C82" s="248"/>
    </row>
    <row r="83" spans="1:3" s="188" customFormat="1" ht="15.75" customHeight="1" x14ac:dyDescent="0.25">
      <c r="A83" s="247"/>
      <c r="B83" s="248"/>
      <c r="C83" s="248"/>
    </row>
    <row r="84" spans="1:3" s="188" customFormat="1" ht="15.75" customHeight="1" x14ac:dyDescent="0.25">
      <c r="A84" s="247"/>
      <c r="B84" s="248"/>
      <c r="C84" s="248"/>
    </row>
    <row r="85" spans="1:3" s="188" customFormat="1" ht="15.75" customHeight="1" x14ac:dyDescent="0.25">
      <c r="A85" s="247"/>
      <c r="B85" s="248"/>
      <c r="C85" s="248"/>
    </row>
    <row r="86" spans="1:3" s="188" customFormat="1" ht="15.75" customHeight="1" x14ac:dyDescent="0.25">
      <c r="A86" s="247"/>
      <c r="B86" s="248"/>
      <c r="C86" s="248"/>
    </row>
    <row r="87" spans="1:3" s="188" customFormat="1" ht="15.75" customHeight="1" x14ac:dyDescent="0.25">
      <c r="A87" s="247"/>
      <c r="B87" s="248"/>
      <c r="C87" s="248"/>
    </row>
    <row r="88" spans="1:3" s="188" customFormat="1" ht="15.75" customHeight="1" x14ac:dyDescent="0.25">
      <c r="A88" s="247"/>
      <c r="B88" s="248"/>
      <c r="C88" s="248"/>
    </row>
    <row r="89" spans="1:3" s="188" customFormat="1" ht="15.75" customHeight="1" x14ac:dyDescent="0.25">
      <c r="A89" s="247"/>
      <c r="B89" s="248"/>
      <c r="C89" s="248"/>
    </row>
    <row r="90" spans="1:3" s="188" customFormat="1" ht="15.75" customHeight="1" x14ac:dyDescent="0.25">
      <c r="A90" s="247"/>
      <c r="B90" s="248"/>
      <c r="C90" s="248"/>
    </row>
    <row r="91" spans="1:3" s="188" customFormat="1" ht="15.75" customHeight="1" x14ac:dyDescent="0.25">
      <c r="A91" s="247"/>
      <c r="B91" s="248"/>
      <c r="C91" s="248"/>
    </row>
    <row r="92" spans="1:3" s="188" customFormat="1" ht="15.75" customHeight="1" x14ac:dyDescent="0.25">
      <c r="A92" s="247"/>
      <c r="B92" s="248"/>
      <c r="C92" s="248"/>
    </row>
    <row r="93" spans="1:3" s="188" customFormat="1" ht="15.75" customHeight="1" x14ac:dyDescent="0.25">
      <c r="A93" s="247"/>
      <c r="B93" s="248"/>
      <c r="C93" s="248"/>
    </row>
    <row r="94" spans="1:3" s="188" customFormat="1" ht="15.75" customHeight="1" x14ac:dyDescent="0.25">
      <c r="A94" s="247"/>
      <c r="B94" s="248"/>
      <c r="C94" s="248"/>
    </row>
    <row r="95" spans="1:3" s="188" customFormat="1" ht="15.75" customHeight="1" x14ac:dyDescent="0.25">
      <c r="A95" s="247"/>
      <c r="B95" s="248"/>
      <c r="C95" s="248"/>
    </row>
    <row r="96" spans="1:3" s="188" customFormat="1" ht="15.75" customHeight="1" x14ac:dyDescent="0.25">
      <c r="A96" s="247"/>
      <c r="B96" s="248"/>
      <c r="C96" s="248"/>
    </row>
    <row r="97" spans="1:3" s="188" customFormat="1" ht="15.75" customHeight="1" x14ac:dyDescent="0.25">
      <c r="A97" s="247"/>
      <c r="B97" s="248"/>
      <c r="C97" s="248"/>
    </row>
    <row r="98" spans="1:3" s="188" customFormat="1" ht="15.75" customHeight="1" x14ac:dyDescent="0.25">
      <c r="A98" s="247"/>
      <c r="B98" s="248"/>
      <c r="C98" s="248"/>
    </row>
    <row r="99" spans="1:3" s="188" customFormat="1" ht="15.75" customHeight="1" x14ac:dyDescent="0.25">
      <c r="A99" s="247"/>
      <c r="B99" s="248"/>
      <c r="C99" s="248"/>
    </row>
    <row r="100" spans="1:3" s="188" customFormat="1" ht="15.75" customHeight="1" x14ac:dyDescent="0.25">
      <c r="A100" s="247"/>
      <c r="B100" s="248"/>
      <c r="C100" s="248"/>
    </row>
    <row r="101" spans="1:3" s="188" customFormat="1" ht="15.75" customHeight="1" x14ac:dyDescent="0.25">
      <c r="A101" s="247"/>
      <c r="B101" s="248"/>
      <c r="C101" s="248"/>
    </row>
    <row r="102" spans="1:3" s="188" customFormat="1" ht="15.75" customHeight="1" x14ac:dyDescent="0.25">
      <c r="A102" s="247"/>
      <c r="B102" s="248"/>
      <c r="C102" s="248"/>
    </row>
    <row r="103" spans="1:3" s="188" customFormat="1" ht="15.75" customHeight="1" x14ac:dyDescent="0.25">
      <c r="A103" s="247"/>
      <c r="B103" s="248"/>
      <c r="C103" s="248"/>
    </row>
    <row r="104" spans="1:3" s="188" customFormat="1" ht="15.75" customHeight="1" x14ac:dyDescent="0.25">
      <c r="A104" s="247"/>
      <c r="B104" s="248"/>
      <c r="C104" s="248"/>
    </row>
    <row r="105" spans="1:3" s="188" customFormat="1" ht="15.75" customHeight="1" x14ac:dyDescent="0.25">
      <c r="A105" s="247"/>
      <c r="B105" s="248"/>
      <c r="C105" s="248"/>
    </row>
    <row r="106" spans="1:3" s="188" customFormat="1" ht="15.75" customHeight="1" x14ac:dyDescent="0.25">
      <c r="A106" s="247"/>
      <c r="B106" s="248"/>
      <c r="C106" s="248"/>
    </row>
    <row r="107" spans="1:3" s="188" customFormat="1" ht="15.75" customHeight="1" x14ac:dyDescent="0.25">
      <c r="A107" s="247"/>
      <c r="B107" s="248"/>
      <c r="C107" s="248"/>
    </row>
    <row r="108" spans="1:3" s="188" customFormat="1" ht="15.75" customHeight="1" x14ac:dyDescent="0.25">
      <c r="A108" s="247"/>
      <c r="B108" s="248"/>
      <c r="C108" s="248"/>
    </row>
    <row r="109" spans="1:3" s="188" customFormat="1" ht="15.75" customHeight="1" x14ac:dyDescent="0.25">
      <c r="A109" s="247"/>
      <c r="B109" s="248"/>
      <c r="C109" s="248"/>
    </row>
    <row r="110" spans="1:3" s="188" customFormat="1" ht="15.75" customHeight="1" x14ac:dyDescent="0.25">
      <c r="A110" s="247"/>
      <c r="B110" s="186"/>
      <c r="C110" s="186"/>
    </row>
    <row r="111" spans="1:3" s="188" customFormat="1" ht="15.75" customHeight="1" x14ac:dyDescent="0.25">
      <c r="A111" s="247"/>
      <c r="B111" s="186"/>
      <c r="C111" s="186"/>
    </row>
    <row r="112" spans="1:3" s="188" customFormat="1" ht="15.75" customHeight="1" x14ac:dyDescent="0.25">
      <c r="A112" s="247"/>
      <c r="B112" s="186"/>
      <c r="C112" s="186"/>
    </row>
    <row r="113" spans="1:33" s="188" customFormat="1" ht="15.75" customHeight="1" x14ac:dyDescent="0.25">
      <c r="A113" s="247"/>
      <c r="B113" s="186"/>
      <c r="C113" s="186"/>
    </row>
    <row r="114" spans="1:33" s="188" customFormat="1" ht="15.75" customHeight="1" x14ac:dyDescent="0.25">
      <c r="A114" s="247"/>
      <c r="B114" s="186"/>
      <c r="C114" s="186"/>
    </row>
    <row r="115" spans="1:33" s="188" customFormat="1" ht="15.75" customHeight="1" x14ac:dyDescent="0.25">
      <c r="A115" s="247"/>
      <c r="B115" s="186"/>
      <c r="C115" s="186"/>
    </row>
    <row r="116" spans="1:33" s="188" customFormat="1" ht="15.75" customHeight="1" x14ac:dyDescent="0.25">
      <c r="A116" s="247"/>
      <c r="B116" s="186"/>
      <c r="C116" s="186"/>
    </row>
    <row r="117" spans="1:33" ht="15.75" customHeight="1" x14ac:dyDescent="0.25">
      <c r="A117" s="247"/>
      <c r="B117" s="186"/>
      <c r="C117" s="186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  <c r="AF117" s="188"/>
      <c r="AG117" s="188"/>
    </row>
    <row r="118" spans="1:33" ht="15.75" customHeight="1" x14ac:dyDescent="0.25">
      <c r="A118" s="247"/>
      <c r="B118" s="186"/>
      <c r="C118" s="186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8"/>
      <c r="W118" s="188"/>
      <c r="X118" s="188"/>
      <c r="Y118" s="188"/>
      <c r="Z118" s="188"/>
      <c r="AA118" s="188"/>
      <c r="AB118" s="188"/>
      <c r="AC118" s="188"/>
      <c r="AD118" s="188"/>
      <c r="AE118" s="188"/>
      <c r="AF118" s="188"/>
      <c r="AG118" s="188"/>
    </row>
    <row r="119" spans="1:33" ht="15.75" customHeight="1" x14ac:dyDescent="0.25">
      <c r="A119" s="249"/>
      <c r="B119" s="184"/>
      <c r="C119" s="184"/>
    </row>
    <row r="120" spans="1:33" ht="15.75" customHeight="1" x14ac:dyDescent="0.25">
      <c r="A120" s="249"/>
      <c r="B120" s="184"/>
      <c r="C120" s="184"/>
    </row>
    <row r="121" spans="1:33" ht="15.75" customHeight="1" x14ac:dyDescent="0.25">
      <c r="A121" s="249"/>
      <c r="B121" s="184"/>
      <c r="C121" s="184"/>
    </row>
    <row r="122" spans="1:33" ht="15.75" customHeight="1" x14ac:dyDescent="0.25">
      <c r="A122" s="249"/>
      <c r="B122" s="184"/>
      <c r="C122" s="184"/>
    </row>
    <row r="123" spans="1:33" ht="15.75" customHeight="1" x14ac:dyDescent="0.25">
      <c r="A123" s="249"/>
      <c r="B123" s="184"/>
      <c r="C123" s="184"/>
    </row>
    <row r="124" spans="1:33" ht="15.75" customHeight="1" x14ac:dyDescent="0.25">
      <c r="A124" s="249"/>
      <c r="B124" s="184"/>
      <c r="C124" s="184"/>
    </row>
    <row r="125" spans="1:33" ht="15.75" customHeight="1" x14ac:dyDescent="0.25">
      <c r="A125" s="249"/>
      <c r="B125" s="184"/>
      <c r="C125" s="184"/>
    </row>
    <row r="126" spans="1:33" ht="15.75" customHeight="1" x14ac:dyDescent="0.25">
      <c r="A126" s="249"/>
      <c r="B126" s="184"/>
      <c r="C126" s="184"/>
    </row>
    <row r="127" spans="1:33" ht="15.75" customHeight="1" x14ac:dyDescent="0.25">
      <c r="A127" s="249"/>
      <c r="B127" s="184"/>
      <c r="C127" s="184"/>
    </row>
    <row r="128" spans="1:33" ht="15.75" customHeight="1" x14ac:dyDescent="0.25">
      <c r="A128" s="249"/>
      <c r="B128" s="184"/>
      <c r="C128" s="184"/>
    </row>
    <row r="129" spans="1:3" ht="15.75" customHeight="1" x14ac:dyDescent="0.25">
      <c r="A129" s="249"/>
      <c r="B129" s="184"/>
      <c r="C129" s="184"/>
    </row>
    <row r="130" spans="1:3" ht="15.75" customHeight="1" x14ac:dyDescent="0.25">
      <c r="A130" s="249"/>
      <c r="B130" s="184"/>
      <c r="C130" s="184"/>
    </row>
    <row r="131" spans="1:3" ht="15.75" customHeight="1" x14ac:dyDescent="0.25">
      <c r="A131" s="249"/>
      <c r="B131" s="184"/>
      <c r="C131" s="184"/>
    </row>
    <row r="132" spans="1:3" ht="15.75" customHeight="1" x14ac:dyDescent="0.25">
      <c r="A132" s="249"/>
      <c r="B132" s="184"/>
      <c r="C132" s="184"/>
    </row>
    <row r="133" spans="1:3" ht="15.75" customHeight="1" x14ac:dyDescent="0.25">
      <c r="A133" s="249"/>
      <c r="B133" s="184"/>
      <c r="C133" s="184"/>
    </row>
    <row r="134" spans="1:3" ht="15.75" customHeight="1" x14ac:dyDescent="0.25">
      <c r="A134" s="249"/>
      <c r="B134" s="184"/>
      <c r="C134" s="184"/>
    </row>
    <row r="135" spans="1:3" ht="15.75" customHeight="1" x14ac:dyDescent="0.25">
      <c r="A135" s="249"/>
      <c r="B135" s="184"/>
      <c r="C135" s="184"/>
    </row>
    <row r="136" spans="1:3" ht="15.75" customHeight="1" x14ac:dyDescent="0.25">
      <c r="A136" s="249"/>
      <c r="B136" s="184"/>
      <c r="C136" s="184"/>
    </row>
    <row r="137" spans="1:3" ht="15.75" customHeight="1" x14ac:dyDescent="0.25">
      <c r="A137" s="249"/>
      <c r="B137" s="184"/>
      <c r="C137" s="184"/>
    </row>
    <row r="138" spans="1:3" ht="15.75" customHeight="1" x14ac:dyDescent="0.25">
      <c r="A138" s="249"/>
      <c r="B138" s="184"/>
      <c r="C138" s="184"/>
    </row>
    <row r="139" spans="1:3" ht="15.75" customHeight="1" x14ac:dyDescent="0.25">
      <c r="A139" s="249"/>
      <c r="B139" s="184"/>
      <c r="C139" s="184"/>
    </row>
    <row r="140" spans="1:3" ht="15.75" customHeight="1" x14ac:dyDescent="0.25">
      <c r="A140" s="249"/>
      <c r="B140" s="184"/>
      <c r="C140" s="184"/>
    </row>
    <row r="141" spans="1:3" ht="15.75" customHeight="1" x14ac:dyDescent="0.25">
      <c r="A141" s="249"/>
      <c r="B141" s="184"/>
      <c r="C141" s="184"/>
    </row>
    <row r="142" spans="1:3" ht="15.75" customHeight="1" x14ac:dyDescent="0.25">
      <c r="A142" s="249"/>
      <c r="B142" s="184"/>
      <c r="C142" s="184"/>
    </row>
    <row r="143" spans="1:3" ht="15.75" customHeight="1" x14ac:dyDescent="0.25">
      <c r="A143" s="249"/>
      <c r="B143" s="184"/>
      <c r="C143" s="184"/>
    </row>
    <row r="144" spans="1:3" ht="15.75" customHeight="1" x14ac:dyDescent="0.25">
      <c r="A144" s="249"/>
      <c r="B144" s="184"/>
      <c r="C144" s="184"/>
    </row>
    <row r="145" spans="1:3" ht="15.75" customHeight="1" x14ac:dyDescent="0.25">
      <c r="A145" s="249"/>
      <c r="B145" s="184"/>
      <c r="C145" s="184"/>
    </row>
    <row r="146" spans="1:3" ht="15.75" customHeight="1" x14ac:dyDescent="0.25">
      <c r="A146" s="249"/>
      <c r="B146" s="184"/>
      <c r="C146" s="184"/>
    </row>
    <row r="147" spans="1:3" ht="15.75" customHeight="1" x14ac:dyDescent="0.25">
      <c r="A147" s="249"/>
      <c r="B147" s="184"/>
      <c r="C147" s="184"/>
    </row>
    <row r="148" spans="1:3" ht="15.75" customHeight="1" x14ac:dyDescent="0.25">
      <c r="A148" s="249"/>
      <c r="B148" s="184"/>
      <c r="C148" s="184"/>
    </row>
    <row r="149" spans="1:3" ht="15.75" customHeight="1" x14ac:dyDescent="0.25">
      <c r="A149" s="249"/>
      <c r="B149" s="184"/>
      <c r="C149" s="184"/>
    </row>
    <row r="150" spans="1:3" ht="15.75" customHeight="1" x14ac:dyDescent="0.25">
      <c r="A150" s="249"/>
      <c r="B150" s="184"/>
      <c r="C150" s="184"/>
    </row>
    <row r="151" spans="1:3" x14ac:dyDescent="0.25">
      <c r="A151" s="249"/>
      <c r="B151" s="184"/>
      <c r="C151" s="184"/>
    </row>
    <row r="152" spans="1:3" x14ac:dyDescent="0.25">
      <c r="A152" s="249"/>
      <c r="B152" s="184"/>
      <c r="C152" s="184"/>
    </row>
    <row r="153" spans="1:3" x14ac:dyDescent="0.25">
      <c r="A153" s="249"/>
      <c r="B153" s="184"/>
      <c r="C153" s="184"/>
    </row>
    <row r="154" spans="1:3" x14ac:dyDescent="0.25">
      <c r="A154" s="249"/>
      <c r="B154" s="184"/>
      <c r="C154" s="184"/>
    </row>
    <row r="155" spans="1:3" x14ac:dyDescent="0.25">
      <c r="A155" s="249"/>
      <c r="B155" s="184"/>
      <c r="C155" s="184"/>
    </row>
    <row r="156" spans="1:3" x14ac:dyDescent="0.25">
      <c r="A156" s="249"/>
      <c r="B156" s="184"/>
      <c r="C156" s="184"/>
    </row>
    <row r="157" spans="1:3" x14ac:dyDescent="0.25">
      <c r="A157" s="249"/>
      <c r="B157" s="184"/>
      <c r="C157" s="184"/>
    </row>
    <row r="158" spans="1:3" x14ac:dyDescent="0.25">
      <c r="A158" s="249"/>
      <c r="B158" s="184"/>
      <c r="C158" s="184"/>
    </row>
    <row r="159" spans="1:3" x14ac:dyDescent="0.25">
      <c r="A159" s="249"/>
      <c r="B159" s="184"/>
      <c r="C159" s="184"/>
    </row>
    <row r="160" spans="1:3" x14ac:dyDescent="0.25">
      <c r="A160" s="249"/>
      <c r="B160" s="184"/>
      <c r="C160" s="184"/>
    </row>
    <row r="161" spans="1:3" x14ac:dyDescent="0.25">
      <c r="A161" s="249"/>
      <c r="B161" s="184"/>
      <c r="C161" s="184"/>
    </row>
    <row r="162" spans="1:3" x14ac:dyDescent="0.25">
      <c r="A162" s="249"/>
      <c r="B162" s="184"/>
      <c r="C162" s="184"/>
    </row>
    <row r="163" spans="1:3" x14ac:dyDescent="0.25">
      <c r="A163" s="249"/>
      <c r="B163" s="184"/>
      <c r="C163" s="184"/>
    </row>
    <row r="164" spans="1:3" x14ac:dyDescent="0.25">
      <c r="A164" s="249"/>
      <c r="B164" s="184"/>
      <c r="C164" s="184"/>
    </row>
    <row r="165" spans="1:3" x14ac:dyDescent="0.25">
      <c r="A165" s="249"/>
      <c r="B165" s="184"/>
      <c r="C165" s="184"/>
    </row>
    <row r="166" spans="1:3" x14ac:dyDescent="0.25">
      <c r="A166" s="249"/>
      <c r="B166" s="184"/>
      <c r="C166" s="184"/>
    </row>
    <row r="167" spans="1:3" x14ac:dyDescent="0.25">
      <c r="A167" s="249"/>
      <c r="B167" s="184"/>
      <c r="C167" s="184"/>
    </row>
    <row r="168" spans="1:3" x14ac:dyDescent="0.25">
      <c r="A168" s="249"/>
      <c r="B168" s="184"/>
      <c r="C168" s="184"/>
    </row>
    <row r="169" spans="1:3" x14ac:dyDescent="0.25">
      <c r="A169" s="249"/>
      <c r="B169" s="184"/>
      <c r="C169" s="184"/>
    </row>
    <row r="170" spans="1:3" x14ac:dyDescent="0.25">
      <c r="A170" s="249"/>
      <c r="B170" s="184"/>
      <c r="C170" s="184"/>
    </row>
    <row r="171" spans="1:3" x14ac:dyDescent="0.25">
      <c r="A171" s="249"/>
      <c r="B171" s="184"/>
      <c r="C171" s="184"/>
    </row>
    <row r="172" spans="1:3" x14ac:dyDescent="0.25">
      <c r="A172" s="249"/>
      <c r="B172" s="184"/>
      <c r="C172" s="184"/>
    </row>
    <row r="173" spans="1:3" x14ac:dyDescent="0.25">
      <c r="A173" s="249"/>
      <c r="B173" s="184"/>
      <c r="C173" s="184"/>
    </row>
    <row r="174" spans="1:3" x14ac:dyDescent="0.25">
      <c r="A174" s="249"/>
      <c r="B174" s="184"/>
      <c r="C174" s="184"/>
    </row>
    <row r="175" spans="1:3" x14ac:dyDescent="0.25">
      <c r="A175" s="249"/>
      <c r="B175" s="184"/>
      <c r="C175" s="184"/>
    </row>
    <row r="176" spans="1:3" x14ac:dyDescent="0.25">
      <c r="A176" s="249"/>
      <c r="B176" s="184"/>
      <c r="C176" s="184"/>
    </row>
    <row r="177" spans="1:3" x14ac:dyDescent="0.25">
      <c r="A177" s="249"/>
      <c r="B177" s="184"/>
      <c r="C177" s="184"/>
    </row>
    <row r="178" spans="1:3" x14ac:dyDescent="0.25">
      <c r="A178" s="249"/>
      <c r="B178" s="184"/>
      <c r="C178" s="184"/>
    </row>
    <row r="179" spans="1:3" x14ac:dyDescent="0.25">
      <c r="A179" s="249"/>
      <c r="B179" s="184"/>
      <c r="C179" s="184"/>
    </row>
    <row r="180" spans="1:3" x14ac:dyDescent="0.25">
      <c r="A180" s="249"/>
      <c r="B180" s="184"/>
      <c r="C180" s="184"/>
    </row>
    <row r="181" spans="1:3" x14ac:dyDescent="0.25">
      <c r="A181" s="249"/>
      <c r="B181" s="184"/>
      <c r="C181" s="184"/>
    </row>
    <row r="182" spans="1:3" x14ac:dyDescent="0.25">
      <c r="A182" s="249"/>
      <c r="B182" s="184"/>
      <c r="C182" s="184"/>
    </row>
    <row r="183" spans="1:3" x14ac:dyDescent="0.25">
      <c r="A183" s="249"/>
      <c r="B183" s="184"/>
      <c r="C183" s="184"/>
    </row>
    <row r="184" spans="1:3" x14ac:dyDescent="0.25">
      <c r="A184" s="249"/>
      <c r="B184" s="184"/>
      <c r="C184" s="184"/>
    </row>
    <row r="185" spans="1:3" x14ac:dyDescent="0.25">
      <c r="A185" s="249"/>
      <c r="B185" s="184"/>
      <c r="C185" s="184"/>
    </row>
    <row r="186" spans="1:3" x14ac:dyDescent="0.25">
      <c r="A186" s="249"/>
      <c r="B186" s="184"/>
      <c r="C186" s="184"/>
    </row>
    <row r="187" spans="1:3" x14ac:dyDescent="0.25">
      <c r="A187" s="249"/>
      <c r="B187" s="184"/>
      <c r="C187" s="184"/>
    </row>
    <row r="188" spans="1:3" x14ac:dyDescent="0.25">
      <c r="A188" s="249"/>
      <c r="B188" s="184"/>
      <c r="C188" s="184"/>
    </row>
    <row r="189" spans="1:3" x14ac:dyDescent="0.25">
      <c r="A189" s="249"/>
      <c r="B189" s="184"/>
      <c r="C189" s="184"/>
    </row>
    <row r="190" spans="1:3" x14ac:dyDescent="0.25">
      <c r="A190" s="249"/>
      <c r="B190" s="184"/>
      <c r="C190" s="184"/>
    </row>
    <row r="191" spans="1:3" x14ac:dyDescent="0.25">
      <c r="A191" s="249"/>
      <c r="B191" s="184"/>
      <c r="C191" s="184"/>
    </row>
    <row r="192" spans="1:3" x14ac:dyDescent="0.25">
      <c r="A192" s="249"/>
      <c r="B192" s="184"/>
      <c r="C192" s="184"/>
    </row>
    <row r="193" spans="1:3" x14ac:dyDescent="0.25">
      <c r="A193" s="249"/>
      <c r="B193" s="184"/>
      <c r="C193" s="184"/>
    </row>
    <row r="194" spans="1:3" x14ac:dyDescent="0.25">
      <c r="A194" s="249"/>
      <c r="B194" s="184"/>
      <c r="C194" s="184"/>
    </row>
    <row r="195" spans="1:3" x14ac:dyDescent="0.25">
      <c r="A195" s="249"/>
      <c r="B195" s="184"/>
      <c r="C195" s="184"/>
    </row>
    <row r="196" spans="1:3" x14ac:dyDescent="0.25">
      <c r="A196" s="249"/>
      <c r="B196" s="184"/>
      <c r="C196" s="184"/>
    </row>
    <row r="197" spans="1:3" x14ac:dyDescent="0.25">
      <c r="A197" s="249"/>
      <c r="B197" s="184"/>
      <c r="C197" s="184"/>
    </row>
    <row r="198" spans="1:3" x14ac:dyDescent="0.25">
      <c r="A198" s="249"/>
      <c r="B198" s="184"/>
      <c r="C198" s="184"/>
    </row>
    <row r="199" spans="1:3" x14ac:dyDescent="0.25">
      <c r="A199" s="249"/>
      <c r="B199" s="184"/>
      <c r="C199" s="184"/>
    </row>
    <row r="200" spans="1:3" x14ac:dyDescent="0.25">
      <c r="A200" s="249"/>
      <c r="B200" s="184"/>
      <c r="C200" s="184"/>
    </row>
    <row r="201" spans="1:3" x14ac:dyDescent="0.25">
      <c r="A201" s="249"/>
      <c r="B201" s="184"/>
      <c r="C201" s="184"/>
    </row>
    <row r="202" spans="1:3" x14ac:dyDescent="0.25">
      <c r="A202" s="249"/>
      <c r="B202" s="184"/>
      <c r="C202" s="184"/>
    </row>
    <row r="203" spans="1:3" x14ac:dyDescent="0.25">
      <c r="A203" s="249"/>
      <c r="B203" s="184"/>
      <c r="C203" s="184"/>
    </row>
    <row r="204" spans="1:3" x14ac:dyDescent="0.25">
      <c r="A204" s="249"/>
      <c r="B204" s="184"/>
      <c r="C204" s="184"/>
    </row>
    <row r="205" spans="1:3" x14ac:dyDescent="0.25">
      <c r="A205" s="249"/>
      <c r="B205" s="184"/>
      <c r="C205" s="184"/>
    </row>
    <row r="206" spans="1:3" x14ac:dyDescent="0.25">
      <c r="A206" s="249"/>
      <c r="B206" s="184"/>
      <c r="C206" s="184"/>
    </row>
    <row r="207" spans="1:3" x14ac:dyDescent="0.25">
      <c r="A207" s="249"/>
      <c r="B207" s="184"/>
      <c r="C207" s="184"/>
    </row>
    <row r="208" spans="1:3" x14ac:dyDescent="0.25">
      <c r="A208" s="249"/>
      <c r="B208" s="184"/>
      <c r="C208" s="184"/>
    </row>
    <row r="209" spans="1:3" x14ac:dyDescent="0.25">
      <c r="A209" s="249"/>
      <c r="B209" s="184"/>
      <c r="C209" s="184"/>
    </row>
    <row r="210" spans="1:3" x14ac:dyDescent="0.25">
      <c r="A210" s="249"/>
      <c r="B210" s="184"/>
      <c r="C210" s="184"/>
    </row>
    <row r="211" spans="1:3" x14ac:dyDescent="0.25">
      <c r="A211" s="249"/>
      <c r="B211" s="184"/>
      <c r="C211" s="184"/>
    </row>
    <row r="212" spans="1:3" x14ac:dyDescent="0.25">
      <c r="A212" s="249"/>
      <c r="B212" s="184"/>
      <c r="C212" s="184"/>
    </row>
    <row r="213" spans="1:3" x14ac:dyDescent="0.25">
      <c r="A213" s="249"/>
      <c r="B213" s="184"/>
      <c r="C213" s="184"/>
    </row>
    <row r="214" spans="1:3" x14ac:dyDescent="0.25">
      <c r="A214" s="249"/>
      <c r="B214" s="184"/>
      <c r="C214" s="184"/>
    </row>
    <row r="215" spans="1:3" x14ac:dyDescent="0.25">
      <c r="A215" s="249"/>
      <c r="B215" s="184"/>
      <c r="C215" s="184"/>
    </row>
  </sheetData>
  <sheetProtection selectLockedCells="1"/>
  <protectedRanges>
    <protectedRange sqref="C31" name="Tartomány4"/>
    <protectedRange sqref="C43:C44" name="Tartomány4_1"/>
    <protectedRange sqref="C12" name="Tartomány1_2_1_1"/>
  </protectedRanges>
  <mergeCells count="42">
    <mergeCell ref="A6:A9"/>
    <mergeCell ref="B6:B9"/>
    <mergeCell ref="C6:C9"/>
    <mergeCell ref="D6:AA6"/>
    <mergeCell ref="AB6:AG7"/>
    <mergeCell ref="A1:AS1"/>
    <mergeCell ref="A2:AS2"/>
    <mergeCell ref="A3:AS3"/>
    <mergeCell ref="A4:AS4"/>
    <mergeCell ref="A5:AS5"/>
    <mergeCell ref="AH6:AH9"/>
    <mergeCell ref="AI6:AI9"/>
    <mergeCell ref="D7:I7"/>
    <mergeCell ref="J7:O7"/>
    <mergeCell ref="P7:U7"/>
    <mergeCell ref="V7:AA7"/>
    <mergeCell ref="Z8:Z9"/>
    <mergeCell ref="D8:E8"/>
    <mergeCell ref="F8:G8"/>
    <mergeCell ref="H8:H9"/>
    <mergeCell ref="I8:I9"/>
    <mergeCell ref="J8:K8"/>
    <mergeCell ref="L8:M8"/>
    <mergeCell ref="N8:N9"/>
    <mergeCell ref="O8:O9"/>
    <mergeCell ref="P8:Q8"/>
    <mergeCell ref="D26:AA26"/>
    <mergeCell ref="AB26:AG26"/>
    <mergeCell ref="A30:AA30"/>
    <mergeCell ref="A31:AA31"/>
    <mergeCell ref="AD8:AE8"/>
    <mergeCell ref="AF8:AF9"/>
    <mergeCell ref="AG8:AG9"/>
    <mergeCell ref="D20:AA20"/>
    <mergeCell ref="AB20:AG20"/>
    <mergeCell ref="AB8:AC8"/>
    <mergeCell ref="AA8:AA9"/>
    <mergeCell ref="R8:S8"/>
    <mergeCell ref="T8:T9"/>
    <mergeCell ref="U8:U9"/>
    <mergeCell ref="V8:W8"/>
    <mergeCell ref="X8:Y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S213"/>
  <sheetViews>
    <sheetView tabSelected="1" zoomScale="80" zoomScaleNormal="80" workbookViewId="0">
      <selection activeCell="A16" sqref="A16"/>
    </sheetView>
  </sheetViews>
  <sheetFormatPr defaultColWidth="10.6640625" defaultRowHeight="15.75" x14ac:dyDescent="0.25"/>
  <cols>
    <col min="1" max="1" width="17.1640625" style="250" customWidth="1"/>
    <col min="2" max="2" width="7.1640625" style="185" customWidth="1"/>
    <col min="3" max="3" width="60.33203125" style="185" customWidth="1"/>
    <col min="4" max="4" width="5.5" style="185" customWidth="1"/>
    <col min="5" max="5" width="6.83203125" style="185" customWidth="1"/>
    <col min="6" max="6" width="5.5" style="185" customWidth="1"/>
    <col min="7" max="7" width="6.83203125" style="185" customWidth="1"/>
    <col min="8" max="8" width="5.5" style="185" customWidth="1"/>
    <col min="9" max="9" width="5.6640625" style="185" bestFit="1" customWidth="1"/>
    <col min="10" max="10" width="5.5" style="185" customWidth="1"/>
    <col min="11" max="11" width="6.83203125" style="185" customWidth="1"/>
    <col min="12" max="12" width="5.5" style="185" customWidth="1"/>
    <col min="13" max="13" width="6.83203125" style="185" customWidth="1"/>
    <col min="14" max="14" width="5.5" style="185" customWidth="1"/>
    <col min="15" max="15" width="5.6640625" style="185" bestFit="1" customWidth="1"/>
    <col min="16" max="16" width="5.5" style="185" bestFit="1" customWidth="1"/>
    <col min="17" max="17" width="6.83203125" style="185" customWidth="1"/>
    <col min="18" max="18" width="5.5" style="185" bestFit="1" customWidth="1"/>
    <col min="19" max="19" width="6.83203125" style="185" customWidth="1"/>
    <col min="20" max="20" width="5.5" style="185" customWidth="1"/>
    <col min="21" max="21" width="5.6640625" style="185" bestFit="1" customWidth="1"/>
    <col min="22" max="22" width="5.5" style="185" bestFit="1" customWidth="1"/>
    <col min="23" max="23" width="6.83203125" style="185" customWidth="1"/>
    <col min="24" max="24" width="5.5" style="185" bestFit="1" customWidth="1"/>
    <col min="25" max="25" width="6.83203125" style="185" customWidth="1"/>
    <col min="26" max="26" width="5.5" style="185" customWidth="1"/>
    <col min="27" max="27" width="5.6640625" style="185" bestFit="1" customWidth="1"/>
    <col min="28" max="28" width="6.83203125" style="185" bestFit="1" customWidth="1"/>
    <col min="29" max="29" width="11" style="185" bestFit="1" customWidth="1"/>
    <col min="30" max="30" width="6.83203125" style="185" bestFit="1" customWidth="1"/>
    <col min="31" max="31" width="8.1640625" style="185" bestFit="1" customWidth="1"/>
    <col min="32" max="32" width="6.83203125" style="185" bestFit="1" customWidth="1"/>
    <col min="33" max="33" width="9" style="185" customWidth="1"/>
    <col min="34" max="34" width="59.83203125" style="185" bestFit="1" customWidth="1"/>
    <col min="35" max="35" width="39" style="185" customWidth="1"/>
    <col min="36" max="16384" width="10.6640625" style="185"/>
  </cols>
  <sheetData>
    <row r="1" spans="1:45" ht="21.95" customHeight="1" x14ac:dyDescent="0.2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5"/>
      <c r="AI1" s="415"/>
      <c r="AJ1" s="415"/>
      <c r="AK1" s="415"/>
      <c r="AL1" s="415"/>
      <c r="AM1" s="415"/>
      <c r="AN1" s="415"/>
      <c r="AO1" s="415"/>
      <c r="AP1" s="415"/>
      <c r="AQ1" s="415"/>
      <c r="AR1" s="415"/>
      <c r="AS1" s="415"/>
    </row>
    <row r="2" spans="1:45" ht="21.95" customHeight="1" x14ac:dyDescent="0.2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</row>
    <row r="3" spans="1:45" ht="23.25" x14ac:dyDescent="0.2">
      <c r="A3" s="416" t="s">
        <v>167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  <c r="AI3" s="416"/>
      <c r="AJ3" s="416"/>
      <c r="AK3" s="416"/>
      <c r="AL3" s="416"/>
      <c r="AM3" s="416"/>
      <c r="AN3" s="416"/>
      <c r="AO3" s="416"/>
      <c r="AP3" s="416"/>
      <c r="AQ3" s="416"/>
      <c r="AR3" s="416"/>
      <c r="AS3" s="416"/>
    </row>
    <row r="4" spans="1:45" s="187" customFormat="1" ht="23.25" x14ac:dyDescent="0.2">
      <c r="A4" s="379" t="s">
        <v>180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  <c r="AP4" s="379"/>
      <c r="AQ4" s="379"/>
      <c r="AR4" s="379"/>
      <c r="AS4" s="379"/>
    </row>
    <row r="5" spans="1:45" ht="24" customHeight="1" thickBot="1" x14ac:dyDescent="0.25">
      <c r="A5" s="378" t="s">
        <v>139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</row>
    <row r="6" spans="1:45" ht="15.75" customHeight="1" thickTop="1" thickBot="1" x14ac:dyDescent="0.25">
      <c r="A6" s="417" t="s">
        <v>1</v>
      </c>
      <c r="B6" s="420" t="s">
        <v>2</v>
      </c>
      <c r="C6" s="423" t="s">
        <v>3</v>
      </c>
      <c r="D6" s="426" t="s">
        <v>4</v>
      </c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  <c r="AB6" s="428" t="s">
        <v>5</v>
      </c>
      <c r="AC6" s="429"/>
      <c r="AD6" s="429"/>
      <c r="AE6" s="429"/>
      <c r="AF6" s="429"/>
      <c r="AG6" s="430"/>
      <c r="AH6" s="385" t="s">
        <v>43</v>
      </c>
      <c r="AI6" s="385" t="s">
        <v>44</v>
      </c>
    </row>
    <row r="7" spans="1:45" ht="15.75" customHeight="1" x14ac:dyDescent="0.2">
      <c r="A7" s="418"/>
      <c r="B7" s="421"/>
      <c r="C7" s="424"/>
      <c r="D7" s="407" t="s">
        <v>6</v>
      </c>
      <c r="E7" s="408"/>
      <c r="F7" s="408"/>
      <c r="G7" s="408"/>
      <c r="H7" s="408"/>
      <c r="I7" s="409"/>
      <c r="J7" s="410" t="s">
        <v>7</v>
      </c>
      <c r="K7" s="408"/>
      <c r="L7" s="408"/>
      <c r="M7" s="408"/>
      <c r="N7" s="408"/>
      <c r="O7" s="411"/>
      <c r="P7" s="407" t="s">
        <v>8</v>
      </c>
      <c r="Q7" s="408"/>
      <c r="R7" s="408"/>
      <c r="S7" s="408"/>
      <c r="T7" s="408"/>
      <c r="U7" s="409"/>
      <c r="V7" s="410" t="s">
        <v>9</v>
      </c>
      <c r="W7" s="408"/>
      <c r="X7" s="408"/>
      <c r="Y7" s="408"/>
      <c r="Z7" s="408"/>
      <c r="AA7" s="409"/>
      <c r="AB7" s="431"/>
      <c r="AC7" s="432"/>
      <c r="AD7" s="432"/>
      <c r="AE7" s="432"/>
      <c r="AF7" s="432"/>
      <c r="AG7" s="433"/>
      <c r="AH7" s="406"/>
      <c r="AI7" s="386"/>
    </row>
    <row r="8" spans="1:45" ht="15.75" customHeight="1" x14ac:dyDescent="0.2">
      <c r="A8" s="418"/>
      <c r="B8" s="421"/>
      <c r="C8" s="424"/>
      <c r="D8" s="412" t="s">
        <v>10</v>
      </c>
      <c r="E8" s="396"/>
      <c r="F8" s="395" t="s">
        <v>11</v>
      </c>
      <c r="G8" s="396"/>
      <c r="H8" s="397" t="s">
        <v>12</v>
      </c>
      <c r="I8" s="404" t="s">
        <v>32</v>
      </c>
      <c r="J8" s="401" t="s">
        <v>10</v>
      </c>
      <c r="K8" s="396"/>
      <c r="L8" s="395" t="s">
        <v>11</v>
      </c>
      <c r="M8" s="396"/>
      <c r="N8" s="397" t="s">
        <v>12</v>
      </c>
      <c r="O8" s="413" t="s">
        <v>32</v>
      </c>
      <c r="P8" s="412" t="s">
        <v>10</v>
      </c>
      <c r="Q8" s="396"/>
      <c r="R8" s="395" t="s">
        <v>11</v>
      </c>
      <c r="S8" s="396"/>
      <c r="T8" s="397" t="s">
        <v>12</v>
      </c>
      <c r="U8" s="404" t="s">
        <v>32</v>
      </c>
      <c r="V8" s="401" t="s">
        <v>10</v>
      </c>
      <c r="W8" s="396"/>
      <c r="X8" s="395" t="s">
        <v>11</v>
      </c>
      <c r="Y8" s="396"/>
      <c r="Z8" s="397" t="s">
        <v>12</v>
      </c>
      <c r="AA8" s="402" t="s">
        <v>32</v>
      </c>
      <c r="AB8" s="401" t="s">
        <v>10</v>
      </c>
      <c r="AC8" s="396"/>
      <c r="AD8" s="395" t="s">
        <v>11</v>
      </c>
      <c r="AE8" s="396"/>
      <c r="AF8" s="397" t="s">
        <v>12</v>
      </c>
      <c r="AG8" s="399" t="s">
        <v>39</v>
      </c>
      <c r="AH8" s="406"/>
      <c r="AI8" s="386"/>
    </row>
    <row r="9" spans="1:45" ht="80.099999999999994" customHeight="1" thickBot="1" x14ac:dyDescent="0.25">
      <c r="A9" s="419"/>
      <c r="B9" s="422"/>
      <c r="C9" s="425"/>
      <c r="D9" s="189" t="s">
        <v>33</v>
      </c>
      <c r="E9" s="190" t="s">
        <v>34</v>
      </c>
      <c r="F9" s="191" t="s">
        <v>33</v>
      </c>
      <c r="G9" s="190" t="s">
        <v>34</v>
      </c>
      <c r="H9" s="398"/>
      <c r="I9" s="405"/>
      <c r="J9" s="192" t="s">
        <v>33</v>
      </c>
      <c r="K9" s="190" t="s">
        <v>34</v>
      </c>
      <c r="L9" s="191" t="s">
        <v>33</v>
      </c>
      <c r="M9" s="190" t="s">
        <v>34</v>
      </c>
      <c r="N9" s="398"/>
      <c r="O9" s="414"/>
      <c r="P9" s="189" t="s">
        <v>33</v>
      </c>
      <c r="Q9" s="190" t="s">
        <v>34</v>
      </c>
      <c r="R9" s="191" t="s">
        <v>33</v>
      </c>
      <c r="S9" s="190" t="s">
        <v>34</v>
      </c>
      <c r="T9" s="398"/>
      <c r="U9" s="405"/>
      <c r="V9" s="192" t="s">
        <v>33</v>
      </c>
      <c r="W9" s="190" t="s">
        <v>34</v>
      </c>
      <c r="X9" s="191" t="s">
        <v>33</v>
      </c>
      <c r="Y9" s="190" t="s">
        <v>34</v>
      </c>
      <c r="Z9" s="398"/>
      <c r="AA9" s="403"/>
      <c r="AB9" s="192" t="s">
        <v>33</v>
      </c>
      <c r="AC9" s="190" t="s">
        <v>35</v>
      </c>
      <c r="AD9" s="191" t="s">
        <v>33</v>
      </c>
      <c r="AE9" s="190" t="s">
        <v>35</v>
      </c>
      <c r="AF9" s="398"/>
      <c r="AG9" s="400"/>
      <c r="AH9" s="406"/>
      <c r="AI9" s="386"/>
    </row>
    <row r="10" spans="1:45" s="197" customFormat="1" ht="15.75" customHeight="1" thickBot="1" x14ac:dyDescent="0.35">
      <c r="A10" s="193"/>
      <c r="B10" s="194"/>
      <c r="C10" s="195" t="s">
        <v>53</v>
      </c>
      <c r="D10" s="196">
        <f>SUM(SZAK!D51)</f>
        <v>0</v>
      </c>
      <c r="E10" s="196">
        <f>SUM(SZAK!E51)</f>
        <v>90</v>
      </c>
      <c r="F10" s="196">
        <f>SUM(SZAK!F51)</f>
        <v>0</v>
      </c>
      <c r="G10" s="196">
        <f>SUM(SZAK!G51)</f>
        <v>14</v>
      </c>
      <c r="H10" s="196">
        <f>SUM(SZAK!H51)</f>
        <v>27</v>
      </c>
      <c r="I10" s="196" t="s">
        <v>15</v>
      </c>
      <c r="J10" s="196">
        <f>SUM(SZAK!J51)</f>
        <v>0</v>
      </c>
      <c r="K10" s="196">
        <f>SUM(SZAK!K51)</f>
        <v>78</v>
      </c>
      <c r="L10" s="196">
        <f>SUM(SZAK!L51)</f>
        <v>0</v>
      </c>
      <c r="M10" s="196">
        <f>SUM(SZAK!M51)</f>
        <v>28</v>
      </c>
      <c r="N10" s="196">
        <f>SUM(SZAK!N51)</f>
        <v>24</v>
      </c>
      <c r="O10" s="196" t="s">
        <v>15</v>
      </c>
      <c r="P10" s="196">
        <f>SUM(SZAK!P51)</f>
        <v>0</v>
      </c>
      <c r="Q10" s="196">
        <f>SUM(SZAK!Q51)</f>
        <v>70</v>
      </c>
      <c r="R10" s="196">
        <f>SUM(SZAK!R51)</f>
        <v>0</v>
      </c>
      <c r="S10" s="196">
        <f>SUM(SZAK!S51)</f>
        <v>0</v>
      </c>
      <c r="T10" s="196">
        <f>SUM(SZAK!T51)</f>
        <v>18</v>
      </c>
      <c r="U10" s="196" t="s">
        <v>15</v>
      </c>
      <c r="V10" s="196">
        <f>SUM(SZAK!V51)</f>
        <v>0</v>
      </c>
      <c r="W10" s="196">
        <f>SUM(SZAK!W51)</f>
        <v>50</v>
      </c>
      <c r="X10" s="196">
        <f>SUM(SZAK!X51)</f>
        <v>0</v>
      </c>
      <c r="Y10" s="196">
        <f>SUM(SZAK!Y51)</f>
        <v>22</v>
      </c>
      <c r="Z10" s="196">
        <f>SUM(SZAK!Z51)</f>
        <v>25</v>
      </c>
      <c r="AA10" s="196" t="s">
        <v>15</v>
      </c>
      <c r="AB10" s="196">
        <f>SUM(SZAK!AB51)</f>
        <v>0</v>
      </c>
      <c r="AC10" s="196">
        <f>SUM(SZAK!AC51)</f>
        <v>288</v>
      </c>
      <c r="AD10" s="196">
        <f>SUM(SZAK!AD51)</f>
        <v>0</v>
      </c>
      <c r="AE10" s="196">
        <f>SUM(SZAK!AE51)</f>
        <v>64</v>
      </c>
      <c r="AF10" s="196">
        <f>SUM(SZAK!AF51)</f>
        <v>94</v>
      </c>
      <c r="AG10" s="196">
        <f>SUM(SZAK!AG51)</f>
        <v>0</v>
      </c>
      <c r="AH10" s="264"/>
      <c r="AI10" s="264"/>
    </row>
    <row r="11" spans="1:45" s="197" customFormat="1" ht="15.75" customHeight="1" x14ac:dyDescent="0.3">
      <c r="A11" s="198" t="s">
        <v>8</v>
      </c>
      <c r="B11" s="199"/>
      <c r="C11" s="200" t="s">
        <v>49</v>
      </c>
      <c r="D11" s="201"/>
      <c r="E11" s="202"/>
      <c r="F11" s="203"/>
      <c r="G11" s="202"/>
      <c r="H11" s="203"/>
      <c r="I11" s="204"/>
      <c r="J11" s="203"/>
      <c r="K11" s="202"/>
      <c r="L11" s="203"/>
      <c r="M11" s="202"/>
      <c r="N11" s="203"/>
      <c r="O11" s="204"/>
      <c r="P11" s="203"/>
      <c r="Q11" s="202"/>
      <c r="R11" s="203"/>
      <c r="S11" s="202"/>
      <c r="T11" s="203"/>
      <c r="U11" s="204"/>
      <c r="V11" s="203"/>
      <c r="W11" s="202"/>
      <c r="X11" s="203"/>
      <c r="Y11" s="202"/>
      <c r="Z11" s="203"/>
      <c r="AA11" s="205"/>
      <c r="AB11" s="206"/>
      <c r="AC11" s="206"/>
      <c r="AD11" s="206"/>
      <c r="AE11" s="206"/>
      <c r="AF11" s="206"/>
      <c r="AG11" s="207"/>
      <c r="AH11" s="265"/>
      <c r="AI11" s="265"/>
    </row>
    <row r="12" spans="1:45" ht="15.75" customHeight="1" x14ac:dyDescent="0.25">
      <c r="A12" s="300" t="s">
        <v>153</v>
      </c>
      <c r="B12" s="161" t="s">
        <v>29</v>
      </c>
      <c r="C12" s="293" t="s">
        <v>158</v>
      </c>
      <c r="D12" s="181"/>
      <c r="E12" s="138">
        <v>16</v>
      </c>
      <c r="F12" s="181"/>
      <c r="G12" s="138"/>
      <c r="H12" s="181">
        <v>5</v>
      </c>
      <c r="I12" s="182" t="s">
        <v>13</v>
      </c>
      <c r="J12" s="166"/>
      <c r="K12" s="138"/>
      <c r="L12" s="165"/>
      <c r="M12" s="138"/>
      <c r="N12" s="165"/>
      <c r="O12" s="168"/>
      <c r="P12" s="165"/>
      <c r="Q12" s="279"/>
      <c r="R12" s="280"/>
      <c r="S12" s="279"/>
      <c r="T12" s="280"/>
      <c r="U12" s="281"/>
      <c r="V12" s="166"/>
      <c r="W12" s="138"/>
      <c r="X12" s="165"/>
      <c r="Y12" s="138"/>
      <c r="Z12" s="165"/>
      <c r="AA12" s="168"/>
      <c r="AB12" s="139"/>
      <c r="AC12" s="138">
        <f t="shared" ref="AC12:AC17" si="0">E12+K12+Q12+W12</f>
        <v>16</v>
      </c>
      <c r="AD12" s="140"/>
      <c r="AE12" s="138">
        <f t="shared" ref="AE12:AF17" si="1">G12+M12+S12+Y12</f>
        <v>0</v>
      </c>
      <c r="AF12" s="138">
        <f t="shared" si="1"/>
        <v>5</v>
      </c>
      <c r="AG12" s="141" t="s">
        <v>36</v>
      </c>
      <c r="AH12" s="289" t="s">
        <v>164</v>
      </c>
      <c r="AI12" s="289" t="s">
        <v>173</v>
      </c>
    </row>
    <row r="13" spans="1:45" ht="15.75" customHeight="1" x14ac:dyDescent="0.25">
      <c r="A13" s="300" t="s">
        <v>154</v>
      </c>
      <c r="B13" s="161" t="s">
        <v>29</v>
      </c>
      <c r="C13" s="293" t="s">
        <v>159</v>
      </c>
      <c r="D13" s="181"/>
      <c r="E13" s="138"/>
      <c r="F13" s="181"/>
      <c r="G13" s="138"/>
      <c r="H13" s="181"/>
      <c r="I13" s="182"/>
      <c r="J13" s="166"/>
      <c r="K13" s="138">
        <v>16</v>
      </c>
      <c r="L13" s="165"/>
      <c r="M13" s="138"/>
      <c r="N13" s="165">
        <v>5</v>
      </c>
      <c r="O13" s="168" t="s">
        <v>177</v>
      </c>
      <c r="P13" s="165"/>
      <c r="Q13" s="138"/>
      <c r="R13" s="165"/>
      <c r="S13" s="138"/>
      <c r="T13" s="165"/>
      <c r="U13" s="167"/>
      <c r="V13" s="166"/>
      <c r="W13" s="138"/>
      <c r="X13" s="165"/>
      <c r="Y13" s="138"/>
      <c r="Z13" s="165"/>
      <c r="AA13" s="168" t="s">
        <v>163</v>
      </c>
      <c r="AB13" s="139"/>
      <c r="AC13" s="138">
        <f t="shared" si="0"/>
        <v>16</v>
      </c>
      <c r="AD13" s="140"/>
      <c r="AE13" s="138">
        <f t="shared" si="1"/>
        <v>0</v>
      </c>
      <c r="AF13" s="138">
        <f t="shared" si="1"/>
        <v>5</v>
      </c>
      <c r="AG13" s="141" t="s">
        <v>36</v>
      </c>
      <c r="AH13" s="289" t="s">
        <v>165</v>
      </c>
      <c r="AI13" s="289" t="s">
        <v>120</v>
      </c>
    </row>
    <row r="14" spans="1:45" ht="15.75" customHeight="1" x14ac:dyDescent="0.25">
      <c r="A14" s="300" t="s">
        <v>155</v>
      </c>
      <c r="B14" s="161" t="s">
        <v>29</v>
      </c>
      <c r="C14" s="293" t="s">
        <v>160</v>
      </c>
      <c r="D14" s="181"/>
      <c r="E14" s="138"/>
      <c r="F14" s="181"/>
      <c r="G14" s="138"/>
      <c r="H14" s="181"/>
      <c r="I14" s="182"/>
      <c r="J14" s="166"/>
      <c r="K14" s="138"/>
      <c r="L14" s="165"/>
      <c r="M14" s="138"/>
      <c r="N14" s="165"/>
      <c r="O14" s="168"/>
      <c r="P14" s="165"/>
      <c r="Q14" s="138">
        <v>14</v>
      </c>
      <c r="R14" s="165"/>
      <c r="S14" s="138"/>
      <c r="T14" s="165">
        <v>5</v>
      </c>
      <c r="U14" s="167" t="s">
        <v>13</v>
      </c>
      <c r="V14" s="166"/>
      <c r="W14" s="138"/>
      <c r="X14" s="165"/>
      <c r="Y14" s="138"/>
      <c r="Z14" s="165"/>
      <c r="AA14" s="168"/>
      <c r="AB14" s="139"/>
      <c r="AC14" s="138">
        <f t="shared" si="0"/>
        <v>14</v>
      </c>
      <c r="AD14" s="140"/>
      <c r="AE14" s="138">
        <f t="shared" si="1"/>
        <v>0</v>
      </c>
      <c r="AF14" s="138">
        <f t="shared" si="1"/>
        <v>5</v>
      </c>
      <c r="AG14" s="141" t="s">
        <v>36</v>
      </c>
      <c r="AH14" s="289" t="s">
        <v>189</v>
      </c>
      <c r="AI14" s="289" t="s">
        <v>166</v>
      </c>
    </row>
    <row r="15" spans="1:45" ht="15.75" customHeight="1" x14ac:dyDescent="0.25">
      <c r="A15" s="300" t="s">
        <v>156</v>
      </c>
      <c r="B15" s="161" t="s">
        <v>29</v>
      </c>
      <c r="C15" s="293" t="s">
        <v>161</v>
      </c>
      <c r="D15" s="181"/>
      <c r="E15" s="138"/>
      <c r="F15" s="181"/>
      <c r="G15" s="138"/>
      <c r="H15" s="181"/>
      <c r="I15" s="182"/>
      <c r="J15" s="166"/>
      <c r="K15" s="138"/>
      <c r="L15" s="165"/>
      <c r="M15" s="138"/>
      <c r="N15" s="165"/>
      <c r="O15" s="168"/>
      <c r="P15" s="165"/>
      <c r="Q15" s="138"/>
      <c r="R15" s="165"/>
      <c r="S15" s="138"/>
      <c r="T15" s="165"/>
      <c r="U15" s="167"/>
      <c r="V15" s="166"/>
      <c r="W15" s="138">
        <v>16</v>
      </c>
      <c r="X15" s="165"/>
      <c r="Y15" s="138"/>
      <c r="Z15" s="165">
        <v>5</v>
      </c>
      <c r="AA15" s="168" t="s">
        <v>13</v>
      </c>
      <c r="AB15" s="139"/>
      <c r="AC15" s="138">
        <f t="shared" si="0"/>
        <v>16</v>
      </c>
      <c r="AD15" s="140"/>
      <c r="AE15" s="138">
        <f t="shared" si="1"/>
        <v>0</v>
      </c>
      <c r="AF15" s="138">
        <f t="shared" si="1"/>
        <v>5</v>
      </c>
      <c r="AG15" s="141" t="s">
        <v>36</v>
      </c>
      <c r="AH15" s="319" t="s">
        <v>178</v>
      </c>
      <c r="AI15" s="289" t="s">
        <v>83</v>
      </c>
    </row>
    <row r="16" spans="1:45" ht="15.75" customHeight="1" x14ac:dyDescent="0.25">
      <c r="A16" s="332" t="s">
        <v>157</v>
      </c>
      <c r="B16" s="161" t="s">
        <v>29</v>
      </c>
      <c r="C16" s="335" t="s">
        <v>162</v>
      </c>
      <c r="D16" s="181"/>
      <c r="E16" s="138"/>
      <c r="F16" s="181"/>
      <c r="G16" s="138"/>
      <c r="H16" s="181"/>
      <c r="I16" s="182"/>
      <c r="J16" s="166"/>
      <c r="K16" s="138"/>
      <c r="L16" s="165"/>
      <c r="M16" s="138"/>
      <c r="N16" s="165"/>
      <c r="O16" s="168"/>
      <c r="P16" s="165"/>
      <c r="Q16" s="138">
        <v>18</v>
      </c>
      <c r="R16" s="165"/>
      <c r="S16" s="138"/>
      <c r="T16" s="165">
        <v>6</v>
      </c>
      <c r="U16" s="167" t="s">
        <v>177</v>
      </c>
      <c r="V16" s="166"/>
      <c r="W16" s="138"/>
      <c r="X16" s="165"/>
      <c r="Y16" s="138"/>
      <c r="Z16" s="165"/>
      <c r="AA16" s="168" t="s">
        <v>163</v>
      </c>
      <c r="AB16" s="139"/>
      <c r="AC16" s="138">
        <f t="shared" si="0"/>
        <v>18</v>
      </c>
      <c r="AD16" s="140"/>
      <c r="AE16" s="138">
        <f t="shared" si="1"/>
        <v>0</v>
      </c>
      <c r="AF16" s="138">
        <f t="shared" si="1"/>
        <v>6</v>
      </c>
      <c r="AG16" s="141" t="s">
        <v>36</v>
      </c>
      <c r="AH16" s="334" t="s">
        <v>193</v>
      </c>
      <c r="AI16" s="289" t="s">
        <v>82</v>
      </c>
    </row>
    <row r="17" spans="1:35" ht="15.75" customHeight="1" x14ac:dyDescent="0.25">
      <c r="A17" s="134"/>
      <c r="B17" s="161"/>
      <c r="C17" s="162"/>
      <c r="D17" s="181"/>
      <c r="E17" s="138"/>
      <c r="F17" s="181"/>
      <c r="G17" s="138"/>
      <c r="H17" s="181"/>
      <c r="I17" s="182"/>
      <c r="J17" s="166"/>
      <c r="K17" s="138"/>
      <c r="L17" s="165"/>
      <c r="M17" s="138"/>
      <c r="N17" s="165"/>
      <c r="O17" s="168"/>
      <c r="P17" s="165"/>
      <c r="Q17" s="279"/>
      <c r="R17" s="280"/>
      <c r="S17" s="279"/>
      <c r="T17" s="280"/>
      <c r="U17" s="281"/>
      <c r="V17" s="166"/>
      <c r="W17" s="138"/>
      <c r="X17" s="165"/>
      <c r="Y17" s="138"/>
      <c r="Z17" s="165"/>
      <c r="AA17" s="168"/>
      <c r="AB17" s="139"/>
      <c r="AC17" s="138">
        <f t="shared" si="0"/>
        <v>0</v>
      </c>
      <c r="AD17" s="140"/>
      <c r="AE17" s="138">
        <f t="shared" si="1"/>
        <v>0</v>
      </c>
      <c r="AF17" s="138">
        <f t="shared" si="1"/>
        <v>0</v>
      </c>
      <c r="AG17" s="141" t="s">
        <v>36</v>
      </c>
      <c r="AH17" s="265"/>
      <c r="AI17" s="285"/>
    </row>
    <row r="18" spans="1:35" s="197" customFormat="1" ht="15.75" customHeight="1" thickBot="1" x14ac:dyDescent="0.35">
      <c r="A18" s="266"/>
      <c r="B18" s="142"/>
      <c r="C18" s="253" t="s">
        <v>50</v>
      </c>
      <c r="D18" s="208">
        <f>SUM(D12:D17)</f>
        <v>0</v>
      </c>
      <c r="E18" s="208">
        <f>SUM(E12:E17)</f>
        <v>16</v>
      </c>
      <c r="F18" s="208">
        <f>SUM(F12:F17)</f>
        <v>0</v>
      </c>
      <c r="G18" s="208">
        <f>SUM(G12:G17)</f>
        <v>0</v>
      </c>
      <c r="H18" s="208">
        <f>SUM(H12:H17)</f>
        <v>5</v>
      </c>
      <c r="I18" s="270" t="s">
        <v>15</v>
      </c>
      <c r="J18" s="208">
        <f>SUM(J12:J17)</f>
        <v>0</v>
      </c>
      <c r="K18" s="208">
        <f>SUM(K12:K17)</f>
        <v>16</v>
      </c>
      <c r="L18" s="208">
        <f>SUM(L12:L17)</f>
        <v>0</v>
      </c>
      <c r="M18" s="208">
        <f>SUM(M12:M17)</f>
        <v>0</v>
      </c>
      <c r="N18" s="208">
        <f>SUM(N12:N17)</f>
        <v>5</v>
      </c>
      <c r="O18" s="270" t="s">
        <v>15</v>
      </c>
      <c r="P18" s="208">
        <f>SUM(P12:P17)</f>
        <v>0</v>
      </c>
      <c r="Q18" s="208">
        <f>SUM(Q12:Q17)</f>
        <v>32</v>
      </c>
      <c r="R18" s="208">
        <f>SUM(R12:R17)</f>
        <v>0</v>
      </c>
      <c r="S18" s="208">
        <f>SUM(S12:S17)</f>
        <v>0</v>
      </c>
      <c r="T18" s="208">
        <f>SUM(T12:T17)</f>
        <v>11</v>
      </c>
      <c r="U18" s="270" t="s">
        <v>15</v>
      </c>
      <c r="V18" s="208">
        <f>SUM(V12:V17)</f>
        <v>0</v>
      </c>
      <c r="W18" s="208">
        <f>SUM(W12:W17)</f>
        <v>16</v>
      </c>
      <c r="X18" s="208">
        <f>SUM(X12:X17)</f>
        <v>0</v>
      </c>
      <c r="Y18" s="208">
        <f>SUM(Y12:Y17)</f>
        <v>0</v>
      </c>
      <c r="Z18" s="208">
        <f>SUM(Z12:Z17)</f>
        <v>5</v>
      </c>
      <c r="AA18" s="270" t="s">
        <v>15</v>
      </c>
      <c r="AB18" s="208">
        <f t="shared" ref="AB18:AG18" si="2">SUM(AB12:AB17)</f>
        <v>0</v>
      </c>
      <c r="AC18" s="208">
        <f t="shared" si="2"/>
        <v>80</v>
      </c>
      <c r="AD18" s="208">
        <f t="shared" si="2"/>
        <v>0</v>
      </c>
      <c r="AE18" s="208">
        <f t="shared" si="2"/>
        <v>0</v>
      </c>
      <c r="AF18" s="208">
        <f t="shared" si="2"/>
        <v>26</v>
      </c>
      <c r="AG18" s="208">
        <f t="shared" si="2"/>
        <v>0</v>
      </c>
    </row>
    <row r="19" spans="1:35" s="197" customFormat="1" ht="15.75" customHeight="1" thickBot="1" x14ac:dyDescent="0.35">
      <c r="A19" s="251"/>
      <c r="B19" s="252"/>
      <c r="C19" s="195" t="s">
        <v>37</v>
      </c>
      <c r="D19" s="196">
        <f>D10+D18</f>
        <v>0</v>
      </c>
      <c r="E19" s="196">
        <f>E10+E18</f>
        <v>106</v>
      </c>
      <c r="F19" s="196">
        <f>F10+F18</f>
        <v>0</v>
      </c>
      <c r="G19" s="196">
        <f>G10+G18</f>
        <v>14</v>
      </c>
      <c r="H19" s="196">
        <f>H10+H18</f>
        <v>32</v>
      </c>
      <c r="I19" s="271" t="s">
        <v>15</v>
      </c>
      <c r="J19" s="196">
        <f>J10+J18</f>
        <v>0</v>
      </c>
      <c r="K19" s="196">
        <f>K10+K18</f>
        <v>94</v>
      </c>
      <c r="L19" s="196">
        <f>L10+L18</f>
        <v>0</v>
      </c>
      <c r="M19" s="196">
        <f>M10+M18</f>
        <v>28</v>
      </c>
      <c r="N19" s="196">
        <f>N10+N18</f>
        <v>29</v>
      </c>
      <c r="O19" s="271" t="s">
        <v>15</v>
      </c>
      <c r="P19" s="196">
        <f>P10+P18</f>
        <v>0</v>
      </c>
      <c r="Q19" s="196">
        <f>Q10+Q18</f>
        <v>102</v>
      </c>
      <c r="R19" s="196">
        <f>R10+R18</f>
        <v>0</v>
      </c>
      <c r="S19" s="196">
        <f>S10+S18</f>
        <v>0</v>
      </c>
      <c r="T19" s="196">
        <f>T10+T18</f>
        <v>29</v>
      </c>
      <c r="U19" s="271" t="s">
        <v>15</v>
      </c>
      <c r="V19" s="196">
        <f>V10+V18</f>
        <v>0</v>
      </c>
      <c r="W19" s="196">
        <f>W10+W18</f>
        <v>66</v>
      </c>
      <c r="X19" s="196">
        <f>X10+X18</f>
        <v>0</v>
      </c>
      <c r="Y19" s="196">
        <f>Y10+Y18</f>
        <v>22</v>
      </c>
      <c r="Z19" s="196">
        <f>Z10+Z18</f>
        <v>30</v>
      </c>
      <c r="AA19" s="271" t="s">
        <v>15</v>
      </c>
      <c r="AB19" s="209">
        <f t="shared" ref="AB19:AG19" si="3">AB10+AB18</f>
        <v>0</v>
      </c>
      <c r="AC19" s="209">
        <f t="shared" si="3"/>
        <v>368</v>
      </c>
      <c r="AD19" s="209">
        <f t="shared" si="3"/>
        <v>0</v>
      </c>
      <c r="AE19" s="209">
        <f t="shared" si="3"/>
        <v>64</v>
      </c>
      <c r="AF19" s="209">
        <f t="shared" si="3"/>
        <v>120</v>
      </c>
      <c r="AG19" s="209">
        <f t="shared" si="3"/>
        <v>0</v>
      </c>
    </row>
    <row r="20" spans="1:35" ht="18.75" customHeight="1" x14ac:dyDescent="0.3">
      <c r="A20" s="210"/>
      <c r="B20" s="211"/>
      <c r="C20" s="212" t="s">
        <v>14</v>
      </c>
      <c r="D20" s="387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  <c r="AA20" s="388"/>
      <c r="AB20" s="389"/>
      <c r="AC20" s="390"/>
      <c r="AD20" s="390"/>
      <c r="AE20" s="390"/>
      <c r="AF20" s="390"/>
      <c r="AG20" s="390"/>
      <c r="AH20" s="267"/>
      <c r="AI20" s="267"/>
    </row>
    <row r="21" spans="1:35" s="178" customFormat="1" ht="15.75" customHeight="1" x14ac:dyDescent="0.25">
      <c r="A21" s="160"/>
      <c r="B21" s="163" t="s">
        <v>13</v>
      </c>
      <c r="C21" s="162" t="s">
        <v>46</v>
      </c>
      <c r="D21" s="181"/>
      <c r="E21" s="138"/>
      <c r="F21" s="181"/>
      <c r="G21" s="138"/>
      <c r="H21" s="181"/>
      <c r="I21" s="182"/>
      <c r="J21" s="166"/>
      <c r="K21" s="138"/>
      <c r="L21" s="165"/>
      <c r="M21" s="138"/>
      <c r="N21" s="165"/>
      <c r="O21" s="168"/>
      <c r="P21" s="165"/>
      <c r="Q21" s="138"/>
      <c r="R21" s="165"/>
      <c r="S21" s="138"/>
      <c r="T21" s="165"/>
      <c r="U21" s="167"/>
      <c r="V21" s="166"/>
      <c r="W21" s="138"/>
      <c r="X21" s="165"/>
      <c r="Y21" s="138"/>
      <c r="Z21" s="165"/>
      <c r="AA21" s="168"/>
      <c r="AB21" s="139"/>
      <c r="AC21" s="138"/>
      <c r="AD21" s="140"/>
      <c r="AE21" s="138"/>
      <c r="AF21" s="169" t="s">
        <v>15</v>
      </c>
      <c r="AG21" s="263"/>
      <c r="AH21" s="269"/>
      <c r="AI21" s="269"/>
    </row>
    <row r="22" spans="1:35" s="178" customFormat="1" ht="15.75" customHeight="1" x14ac:dyDescent="0.25">
      <c r="A22" s="164"/>
      <c r="B22" s="163" t="s">
        <v>13</v>
      </c>
      <c r="C22" s="162" t="s">
        <v>47</v>
      </c>
      <c r="D22" s="181"/>
      <c r="E22" s="138"/>
      <c r="F22" s="181"/>
      <c r="G22" s="138"/>
      <c r="H22" s="181"/>
      <c r="I22" s="182"/>
      <c r="J22" s="166"/>
      <c r="K22" s="138"/>
      <c r="L22" s="165"/>
      <c r="M22" s="138"/>
      <c r="N22" s="165"/>
      <c r="O22" s="168"/>
      <c r="P22" s="165"/>
      <c r="Q22" s="138"/>
      <c r="R22" s="165"/>
      <c r="S22" s="138"/>
      <c r="T22" s="165"/>
      <c r="U22" s="167"/>
      <c r="V22" s="166"/>
      <c r="W22" s="138"/>
      <c r="X22" s="165"/>
      <c r="Y22" s="138"/>
      <c r="Z22" s="165"/>
      <c r="AA22" s="168"/>
      <c r="AB22" s="139"/>
      <c r="AC22" s="138"/>
      <c r="AD22" s="140"/>
      <c r="AE22" s="138"/>
      <c r="AF22" s="169" t="s">
        <v>15</v>
      </c>
      <c r="AG22" s="263"/>
      <c r="AH22" s="269"/>
      <c r="AI22" s="269"/>
    </row>
    <row r="23" spans="1:35" s="178" customFormat="1" ht="15.75" customHeight="1" thickBot="1" x14ac:dyDescent="0.3">
      <c r="A23" s="179"/>
      <c r="B23" s="163" t="s">
        <v>13</v>
      </c>
      <c r="C23" s="162" t="s">
        <v>48</v>
      </c>
      <c r="D23" s="181"/>
      <c r="E23" s="138"/>
      <c r="F23" s="181"/>
      <c r="G23" s="138"/>
      <c r="H23" s="181"/>
      <c r="I23" s="182"/>
      <c r="J23" s="166"/>
      <c r="K23" s="138"/>
      <c r="L23" s="165"/>
      <c r="M23" s="138"/>
      <c r="N23" s="165"/>
      <c r="O23" s="168"/>
      <c r="P23" s="165"/>
      <c r="Q23" s="138"/>
      <c r="R23" s="165"/>
      <c r="S23" s="138"/>
      <c r="T23" s="165"/>
      <c r="U23" s="167"/>
      <c r="V23" s="166"/>
      <c r="W23" s="138"/>
      <c r="X23" s="165"/>
      <c r="Y23" s="138"/>
      <c r="Z23" s="165"/>
      <c r="AA23" s="168"/>
      <c r="AB23" s="139"/>
      <c r="AC23" s="138"/>
      <c r="AD23" s="140"/>
      <c r="AE23" s="138"/>
      <c r="AF23" s="169" t="s">
        <v>15</v>
      </c>
      <c r="AG23" s="263"/>
      <c r="AH23" s="269"/>
      <c r="AI23" s="269"/>
    </row>
    <row r="24" spans="1:35" ht="15.75" customHeight="1" thickBot="1" x14ac:dyDescent="0.35">
      <c r="A24" s="213"/>
      <c r="B24" s="214"/>
      <c r="C24" s="215" t="s">
        <v>16</v>
      </c>
      <c r="D24" s="216">
        <f>SUM(D21:D23)</f>
        <v>0</v>
      </c>
      <c r="E24" s="217" t="str">
        <f>IF(D24*14=0,"",D24*14)</f>
        <v/>
      </c>
      <c r="F24" s="218">
        <f>SUM(F21:F23)</f>
        <v>0</v>
      </c>
      <c r="G24" s="217" t="str">
        <f>IF(F24*14=0,"",F24*14)</f>
        <v/>
      </c>
      <c r="H24" s="219" t="s">
        <v>15</v>
      </c>
      <c r="I24" s="220" t="s">
        <v>15</v>
      </c>
      <c r="J24" s="221">
        <f>SUM(J21:J23)</f>
        <v>0</v>
      </c>
      <c r="K24" s="217" t="str">
        <f>IF(J24*14=0,"",J24*14)</f>
        <v/>
      </c>
      <c r="L24" s="218">
        <f>SUM(L21:L23)</f>
        <v>0</v>
      </c>
      <c r="M24" s="217" t="str">
        <f>IF(L24*14=0,"",L24*14)</f>
        <v/>
      </c>
      <c r="N24" s="219" t="s">
        <v>15</v>
      </c>
      <c r="O24" s="220" t="s">
        <v>15</v>
      </c>
      <c r="P24" s="216">
        <f>SUM(P21:P23)</f>
        <v>0</v>
      </c>
      <c r="Q24" s="217" t="str">
        <f>IF(P24*14=0,"",P24*14)</f>
        <v/>
      </c>
      <c r="R24" s="218">
        <f>SUM(R21:R23)</f>
        <v>0</v>
      </c>
      <c r="S24" s="217" t="str">
        <f>IF(R24*14=0,"",R24*14)</f>
        <v/>
      </c>
      <c r="T24" s="222" t="s">
        <v>15</v>
      </c>
      <c r="U24" s="220" t="s">
        <v>15</v>
      </c>
      <c r="V24" s="221">
        <f>SUM(V21:V23)</f>
        <v>0</v>
      </c>
      <c r="W24" s="217" t="str">
        <f>IF(V24*14=0,"",V24*14)</f>
        <v/>
      </c>
      <c r="X24" s="218">
        <f>SUM(X21:X23)</f>
        <v>0</v>
      </c>
      <c r="Y24" s="217" t="str">
        <f>IF(X24*14=0,"",X24*14)</f>
        <v/>
      </c>
      <c r="Z24" s="219" t="s">
        <v>15</v>
      </c>
      <c r="AA24" s="220" t="s">
        <v>15</v>
      </c>
      <c r="AB24" s="223"/>
      <c r="AC24" s="273"/>
      <c r="AD24" s="274"/>
      <c r="AE24" s="275"/>
      <c r="AF24" s="219" t="s">
        <v>15</v>
      </c>
      <c r="AG24" s="224" t="s">
        <v>36</v>
      </c>
    </row>
    <row r="25" spans="1:35" ht="15.75" customHeight="1" thickBot="1" x14ac:dyDescent="0.35">
      <c r="A25" s="225"/>
      <c r="B25" s="226"/>
      <c r="C25" s="227" t="s">
        <v>38</v>
      </c>
      <c r="D25" s="228">
        <f>D19+D24</f>
        <v>0</v>
      </c>
      <c r="E25" s="229" t="str">
        <f>IF(D25*14=0,"",D25*14)</f>
        <v/>
      </c>
      <c r="F25" s="230">
        <f>F19+F24</f>
        <v>0</v>
      </c>
      <c r="G25" s="229" t="str">
        <f>IF(F25*14=0,"",F25*14)</f>
        <v/>
      </c>
      <c r="H25" s="231" t="s">
        <v>15</v>
      </c>
      <c r="I25" s="232" t="s">
        <v>15</v>
      </c>
      <c r="J25" s="233">
        <f>J19+J24</f>
        <v>0</v>
      </c>
      <c r="K25" s="229" t="str">
        <f>IF(J25*14=0,"",J25*14)</f>
        <v/>
      </c>
      <c r="L25" s="230">
        <f>L19+L24</f>
        <v>0</v>
      </c>
      <c r="M25" s="229" t="str">
        <f>IF(L25*14=0,"",L25*14)</f>
        <v/>
      </c>
      <c r="N25" s="231" t="s">
        <v>15</v>
      </c>
      <c r="O25" s="232" t="s">
        <v>15</v>
      </c>
      <c r="P25" s="228">
        <f>P19+P24</f>
        <v>0</v>
      </c>
      <c r="Q25" s="229" t="str">
        <f>IF(P25*14=0,"",P25*14)</f>
        <v/>
      </c>
      <c r="R25" s="230">
        <f>R19+R24</f>
        <v>0</v>
      </c>
      <c r="S25" s="229" t="str">
        <f>IF(R25*14=0,"",R25*14)</f>
        <v/>
      </c>
      <c r="T25" s="234" t="s">
        <v>15</v>
      </c>
      <c r="U25" s="232" t="s">
        <v>15</v>
      </c>
      <c r="V25" s="233">
        <f>V19+V24</f>
        <v>0</v>
      </c>
      <c r="W25" s="229" t="str">
        <f>IF(V25*14=0,"",V25*14)</f>
        <v/>
      </c>
      <c r="X25" s="230">
        <f>X19+X24</f>
        <v>0</v>
      </c>
      <c r="Y25" s="229" t="str">
        <f>IF(X25*14=0,"",X25*14)</f>
        <v/>
      </c>
      <c r="Z25" s="231" t="s">
        <v>15</v>
      </c>
      <c r="AA25" s="232" t="s">
        <v>15</v>
      </c>
      <c r="AB25" s="235"/>
      <c r="AC25" s="276"/>
      <c r="AD25" s="223"/>
      <c r="AE25" s="277"/>
      <c r="AF25" s="231" t="s">
        <v>15</v>
      </c>
      <c r="AG25" s="236" t="s">
        <v>36</v>
      </c>
    </row>
    <row r="26" spans="1:35" ht="15.75" customHeight="1" thickTop="1" x14ac:dyDescent="0.3">
      <c r="A26" s="237"/>
      <c r="B26" s="272"/>
      <c r="C26" s="238"/>
      <c r="D26" s="387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  <c r="AA26" s="388"/>
      <c r="AB26" s="389"/>
      <c r="AC26" s="390"/>
      <c r="AD26" s="390"/>
      <c r="AE26" s="390"/>
      <c r="AF26" s="390"/>
      <c r="AG26" s="390"/>
      <c r="AH26" s="267"/>
      <c r="AI26" s="267"/>
    </row>
    <row r="27" spans="1:35" s="188" customFormat="1" ht="15.75" customHeight="1" x14ac:dyDescent="0.25">
      <c r="A27" s="262"/>
      <c r="B27" s="183" t="s">
        <v>13</v>
      </c>
      <c r="C27" s="255" t="s">
        <v>151</v>
      </c>
      <c r="D27" s="257"/>
      <c r="E27" s="170"/>
      <c r="F27" s="170"/>
      <c r="G27" s="170"/>
      <c r="H27" s="171"/>
      <c r="I27" s="260"/>
      <c r="J27" s="259"/>
      <c r="K27" s="170"/>
      <c r="L27" s="170"/>
      <c r="M27" s="170">
        <v>160</v>
      </c>
      <c r="N27" s="171" t="s">
        <v>15</v>
      </c>
      <c r="O27" s="260" t="s">
        <v>125</v>
      </c>
      <c r="P27" s="261"/>
      <c r="Q27" s="170"/>
      <c r="R27" s="170"/>
      <c r="S27" s="170"/>
      <c r="T27" s="171"/>
      <c r="U27" s="171"/>
      <c r="V27" s="261"/>
      <c r="W27" s="170"/>
      <c r="X27" s="170"/>
      <c r="Y27" s="170"/>
      <c r="Z27" s="171"/>
      <c r="AA27" s="260"/>
      <c r="AB27" s="242"/>
      <c r="AC27" s="243"/>
      <c r="AD27" s="243"/>
      <c r="AE27" s="243"/>
      <c r="AF27" s="243"/>
      <c r="AG27" s="243"/>
      <c r="AH27" s="268"/>
      <c r="AI27" s="268"/>
    </row>
    <row r="28" spans="1:35" s="188" customFormat="1" ht="9.9499999999999993" customHeight="1" x14ac:dyDescent="0.2">
      <c r="A28" s="391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239"/>
      <c r="AC28" s="240"/>
      <c r="AD28" s="240"/>
      <c r="AE28" s="240"/>
      <c r="AF28" s="240"/>
      <c r="AG28" s="241"/>
    </row>
    <row r="29" spans="1:35" s="188" customFormat="1" ht="15.75" customHeight="1" x14ac:dyDescent="0.2">
      <c r="A29" s="393" t="s">
        <v>18</v>
      </c>
      <c r="B29" s="394"/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239"/>
      <c r="AC29" s="240"/>
      <c r="AD29" s="240"/>
      <c r="AE29" s="240"/>
      <c r="AF29" s="240"/>
      <c r="AG29" s="241"/>
    </row>
    <row r="30" spans="1:35" s="188" customFormat="1" ht="15.75" customHeight="1" x14ac:dyDescent="0.3">
      <c r="A30" s="244"/>
      <c r="B30" s="180"/>
      <c r="C30" s="245" t="s">
        <v>19</v>
      </c>
      <c r="D30" s="147"/>
      <c r="E30" s="148"/>
      <c r="F30" s="148"/>
      <c r="G30" s="148"/>
      <c r="H30" s="140"/>
      <c r="I30" s="149" t="str">
        <f>IF(COUNTIF(I12:I27,"A")=0,"",COUNTIF(I12:I27,"A"))</f>
        <v/>
      </c>
      <c r="J30" s="147"/>
      <c r="K30" s="148"/>
      <c r="L30" s="148"/>
      <c r="M30" s="148"/>
      <c r="N30" s="140"/>
      <c r="O30" s="149">
        <f>IF(COUNTIF(O12:O27,"A")=0,"",COUNTIF(O12:O27,"A"))</f>
        <v>1</v>
      </c>
      <c r="P30" s="147"/>
      <c r="Q30" s="148"/>
      <c r="R30" s="148"/>
      <c r="S30" s="148"/>
      <c r="T30" s="140"/>
      <c r="U30" s="149" t="str">
        <f>IF(COUNTIF(U12:U27,"A")=0,"",COUNTIF(U12:U27,"A"))</f>
        <v/>
      </c>
      <c r="V30" s="147"/>
      <c r="W30" s="148"/>
      <c r="X30" s="148"/>
      <c r="Y30" s="148"/>
      <c r="Z30" s="140"/>
      <c r="AA30" s="149" t="str">
        <f>IF(COUNTIF(AA12:AA27,"A")=0,"",COUNTIF(AA12:AA27,"A"))</f>
        <v/>
      </c>
      <c r="AB30" s="150"/>
      <c r="AC30" s="148"/>
      <c r="AD30" s="148"/>
      <c r="AE30" s="148"/>
      <c r="AF30" s="140"/>
      <c r="AG30" s="173">
        <f t="shared" ref="AG30:AG42" si="4">IF(SUM(I30:AA30)=0,"",SUM(I30:AA30))</f>
        <v>1</v>
      </c>
    </row>
    <row r="31" spans="1:35" s="188" customFormat="1" ht="15.75" customHeight="1" x14ac:dyDescent="0.3">
      <c r="A31" s="244"/>
      <c r="B31" s="180"/>
      <c r="C31" s="245" t="s">
        <v>20</v>
      </c>
      <c r="D31" s="147"/>
      <c r="E31" s="148"/>
      <c r="F31" s="148"/>
      <c r="G31" s="148"/>
      <c r="H31" s="140"/>
      <c r="I31" s="149" t="str">
        <f>IF(COUNTIF(I12:I27,"B")=0,"",COUNTIF(I12:I27,"B"))</f>
        <v/>
      </c>
      <c r="J31" s="147"/>
      <c r="K31" s="148"/>
      <c r="L31" s="148"/>
      <c r="M31" s="148"/>
      <c r="N31" s="140"/>
      <c r="O31" s="149" t="str">
        <f>IF(COUNTIF(O12:O27,"B")=0,"",COUNTIF(O12:O27,"B"))</f>
        <v/>
      </c>
      <c r="P31" s="147"/>
      <c r="Q31" s="148"/>
      <c r="R31" s="148"/>
      <c r="S31" s="148"/>
      <c r="T31" s="140"/>
      <c r="U31" s="149" t="str">
        <f>IF(COUNTIF(U12:U27,"B")=0,"",COUNTIF(U12:U27,"B"))</f>
        <v/>
      </c>
      <c r="V31" s="147"/>
      <c r="W31" s="148"/>
      <c r="X31" s="148"/>
      <c r="Y31" s="148"/>
      <c r="Z31" s="140"/>
      <c r="AA31" s="149" t="str">
        <f>IF(COUNTIF(AA12:AA27,"B")=0,"",COUNTIF(AA12:AA27,"B"))</f>
        <v/>
      </c>
      <c r="AB31" s="150"/>
      <c r="AC31" s="148"/>
      <c r="AD31" s="148"/>
      <c r="AE31" s="148"/>
      <c r="AF31" s="140"/>
      <c r="AG31" s="173" t="str">
        <f t="shared" si="4"/>
        <v/>
      </c>
    </row>
    <row r="32" spans="1:35" s="188" customFormat="1" ht="15.75" customHeight="1" x14ac:dyDescent="0.3">
      <c r="A32" s="244"/>
      <c r="B32" s="180"/>
      <c r="C32" s="245" t="s">
        <v>56</v>
      </c>
      <c r="D32" s="147"/>
      <c r="E32" s="148"/>
      <c r="F32" s="148"/>
      <c r="G32" s="148"/>
      <c r="H32" s="140"/>
      <c r="I32" s="149" t="str">
        <f>IF(COUNTIF(I12:I27,"ÉÉ")=0,"",COUNTIF(I12:I27,"ÉÉ"))</f>
        <v/>
      </c>
      <c r="J32" s="147"/>
      <c r="K32" s="148"/>
      <c r="L32" s="148"/>
      <c r="M32" s="148"/>
      <c r="N32" s="140"/>
      <c r="O32" s="149" t="str">
        <f>IF(COUNTIF(O12:O27,"ÉÉ")=0,"",COUNTIF(O12:O27,"ÉÉ"))</f>
        <v/>
      </c>
      <c r="P32" s="147"/>
      <c r="Q32" s="148"/>
      <c r="R32" s="148"/>
      <c r="S32" s="148"/>
      <c r="T32" s="140"/>
      <c r="U32" s="149" t="str">
        <f>IF(COUNTIF(U12:U27,"ÉÉ")=0,"",COUNTIF(U12:U27,"ÉÉ"))</f>
        <v/>
      </c>
      <c r="V32" s="147"/>
      <c r="W32" s="148"/>
      <c r="X32" s="148"/>
      <c r="Y32" s="148"/>
      <c r="Z32" s="140"/>
      <c r="AA32" s="149" t="str">
        <f>IF(COUNTIF(AA12:AA27,"ÉÉ")=0,"",COUNTIF(AA12:AA27,"ÉÉ"))</f>
        <v/>
      </c>
      <c r="AB32" s="150"/>
      <c r="AC32" s="148"/>
      <c r="AD32" s="148"/>
      <c r="AE32" s="148"/>
      <c r="AF32" s="140"/>
      <c r="AG32" s="173" t="str">
        <f t="shared" si="4"/>
        <v/>
      </c>
    </row>
    <row r="33" spans="1:33" s="188" customFormat="1" ht="15.75" customHeight="1" x14ac:dyDescent="0.3">
      <c r="A33" s="244"/>
      <c r="B33" s="180"/>
      <c r="C33" s="245" t="s">
        <v>57</v>
      </c>
      <c r="D33" s="174"/>
      <c r="E33" s="175"/>
      <c r="F33" s="175"/>
      <c r="G33" s="175"/>
      <c r="H33" s="176"/>
      <c r="I33" s="149" t="str">
        <f>IF(COUNTIF(I12:I27,"ÉÉ(Z)")=0,"",COUNTIF(I12:I27,"ÉÉ(Z)"))</f>
        <v/>
      </c>
      <c r="J33" s="174"/>
      <c r="K33" s="175"/>
      <c r="L33" s="175"/>
      <c r="M33" s="175"/>
      <c r="N33" s="176"/>
      <c r="O33" s="149" t="str">
        <f>IF(COUNTIF(O12:O27,"ÉÉ(Z)")=0,"",COUNTIF(O12:O27,"ÉÉ(Z)"))</f>
        <v/>
      </c>
      <c r="P33" s="174"/>
      <c r="Q33" s="175"/>
      <c r="R33" s="175"/>
      <c r="S33" s="175"/>
      <c r="T33" s="176"/>
      <c r="U33" s="149" t="str">
        <f>IF(COUNTIF(U12:U27,"ÉÉ(Z)")=0,"",COUNTIF(U12:U27,"ÉÉ(Z)"))</f>
        <v/>
      </c>
      <c r="V33" s="174"/>
      <c r="W33" s="175"/>
      <c r="X33" s="175"/>
      <c r="Y33" s="175"/>
      <c r="Z33" s="176"/>
      <c r="AA33" s="149" t="str">
        <f>IF(COUNTIF(AA12:AA27,"ÉÉ(Z)")=0,"",COUNTIF(AA12:AA27,"ÉÉ(Z)"))</f>
        <v/>
      </c>
      <c r="AB33" s="177"/>
      <c r="AC33" s="175"/>
      <c r="AD33" s="175"/>
      <c r="AE33" s="175"/>
      <c r="AF33" s="176"/>
      <c r="AG33" s="173" t="str">
        <f t="shared" si="4"/>
        <v/>
      </c>
    </row>
    <row r="34" spans="1:33" s="188" customFormat="1" ht="15.75" customHeight="1" x14ac:dyDescent="0.3">
      <c r="A34" s="244"/>
      <c r="B34" s="180"/>
      <c r="C34" s="245" t="s">
        <v>58</v>
      </c>
      <c r="D34" s="147"/>
      <c r="E34" s="148"/>
      <c r="F34" s="148"/>
      <c r="G34" s="148"/>
      <c r="H34" s="140"/>
      <c r="I34" s="149" t="str">
        <f>IF(COUNTIF(I12:I27,"GYJ")=0,"",COUNTIF(I12:I27,"GYJ"))</f>
        <v/>
      </c>
      <c r="J34" s="147"/>
      <c r="K34" s="148"/>
      <c r="L34" s="148"/>
      <c r="M34" s="148"/>
      <c r="N34" s="140"/>
      <c r="O34" s="149" t="str">
        <f>IF(COUNTIF(O12:O27,"GYJ")=0,"",COUNTIF(O12:O27,"GYJ"))</f>
        <v/>
      </c>
      <c r="P34" s="147"/>
      <c r="Q34" s="148"/>
      <c r="R34" s="148"/>
      <c r="S34" s="148"/>
      <c r="T34" s="140"/>
      <c r="U34" s="149" t="str">
        <f>IF(COUNTIF(U12:U27,"GYJ")=0,"",COUNTIF(U12:U27,"GYJ"))</f>
        <v/>
      </c>
      <c r="V34" s="147"/>
      <c r="W34" s="148"/>
      <c r="X34" s="148"/>
      <c r="Y34" s="148"/>
      <c r="Z34" s="140"/>
      <c r="AA34" s="149" t="str">
        <f>IF(COUNTIF(AA12:AA27,"GYJ")=0,"",COUNTIF(AA12:AA27,"GYJ"))</f>
        <v/>
      </c>
      <c r="AB34" s="150"/>
      <c r="AC34" s="148"/>
      <c r="AD34" s="148"/>
      <c r="AE34" s="148"/>
      <c r="AF34" s="140"/>
      <c r="AG34" s="173" t="str">
        <f t="shared" si="4"/>
        <v/>
      </c>
    </row>
    <row r="35" spans="1:33" s="188" customFormat="1" ht="15.75" customHeight="1" x14ac:dyDescent="0.25">
      <c r="A35" s="244"/>
      <c r="B35" s="246"/>
      <c r="C35" s="245" t="s">
        <v>59</v>
      </c>
      <c r="D35" s="147"/>
      <c r="E35" s="148"/>
      <c r="F35" s="148"/>
      <c r="G35" s="148"/>
      <c r="H35" s="140"/>
      <c r="I35" s="149" t="str">
        <f>IF(COUNTIF(I12:I27,"GYJ(Z)")=0,"",COUNTIF(I12:I27,"GYJ(Z)"))</f>
        <v/>
      </c>
      <c r="J35" s="147"/>
      <c r="K35" s="148"/>
      <c r="L35" s="148"/>
      <c r="M35" s="148"/>
      <c r="N35" s="140"/>
      <c r="O35" s="149" t="str">
        <f>IF(COUNTIF(O12:O27,"GYJ(Z)")=0,"",COUNTIF(O12:O27,"GYJ(Z)"))</f>
        <v/>
      </c>
      <c r="P35" s="147"/>
      <c r="Q35" s="148"/>
      <c r="R35" s="148"/>
      <c r="S35" s="148"/>
      <c r="T35" s="140"/>
      <c r="U35" s="149" t="str">
        <f>IF(COUNTIF(U12:U27,"GYJ(Z)")=0,"",COUNTIF(U12:U27,"GYJ(Z)"))</f>
        <v/>
      </c>
      <c r="V35" s="147"/>
      <c r="W35" s="148"/>
      <c r="X35" s="148"/>
      <c r="Y35" s="148"/>
      <c r="Z35" s="140"/>
      <c r="AA35" s="149" t="str">
        <f>IF(COUNTIF(AA12:AA27,"GYJ(Z)")=0,"",COUNTIF(AA12:AA27,"GYJ(Z)"))</f>
        <v/>
      </c>
      <c r="AB35" s="150"/>
      <c r="AC35" s="148"/>
      <c r="AD35" s="148"/>
      <c r="AE35" s="148"/>
      <c r="AF35" s="140"/>
      <c r="AG35" s="173" t="str">
        <f t="shared" si="4"/>
        <v/>
      </c>
    </row>
    <row r="36" spans="1:33" s="188" customFormat="1" ht="15.75" customHeight="1" x14ac:dyDescent="0.3">
      <c r="A36" s="244"/>
      <c r="B36" s="180"/>
      <c r="C36" s="146" t="s">
        <v>30</v>
      </c>
      <c r="D36" s="147"/>
      <c r="E36" s="148"/>
      <c r="F36" s="148"/>
      <c r="G36" s="148"/>
      <c r="H36" s="140"/>
      <c r="I36" s="149">
        <f>IF(COUNTIF(I12:I27,"K")=0,"",COUNTIF(I12:I27,"K"))</f>
        <v>1</v>
      </c>
      <c r="J36" s="147"/>
      <c r="K36" s="148"/>
      <c r="L36" s="148"/>
      <c r="M36" s="148"/>
      <c r="N36" s="140"/>
      <c r="O36" s="149" t="str">
        <f>IF(COUNTIF(O12:O27,"K")=0,"",COUNTIF(O12:O27,"K"))</f>
        <v/>
      </c>
      <c r="P36" s="147"/>
      <c r="Q36" s="148"/>
      <c r="R36" s="148"/>
      <c r="S36" s="148"/>
      <c r="T36" s="140"/>
      <c r="U36" s="149">
        <f>IF(COUNTIF(U12:U27,"K")=0,"",COUNTIF(U12:U27,"K"))</f>
        <v>1</v>
      </c>
      <c r="V36" s="147"/>
      <c r="W36" s="148"/>
      <c r="X36" s="148"/>
      <c r="Y36" s="148"/>
      <c r="Z36" s="140"/>
      <c r="AA36" s="149">
        <f>IF(COUNTIF(AA12:AA27,"K")=0,"",COUNTIF(AA12:AA27,"K"))</f>
        <v>1</v>
      </c>
      <c r="AB36" s="150"/>
      <c r="AC36" s="148"/>
      <c r="AD36" s="148"/>
      <c r="AE36" s="148"/>
      <c r="AF36" s="140"/>
      <c r="AG36" s="173">
        <f t="shared" si="4"/>
        <v>3</v>
      </c>
    </row>
    <row r="37" spans="1:33" s="188" customFormat="1" ht="15.75" customHeight="1" x14ac:dyDescent="0.3">
      <c r="A37" s="244"/>
      <c r="B37" s="180"/>
      <c r="C37" s="146" t="s">
        <v>31</v>
      </c>
      <c r="D37" s="147"/>
      <c r="E37" s="148"/>
      <c r="F37" s="148"/>
      <c r="G37" s="148"/>
      <c r="H37" s="140"/>
      <c r="I37" s="149" t="str">
        <f>IF(COUNTIF(I12:I27,"K(Z)")=0,"",COUNTIF(I12:I27,"K(Z)"))</f>
        <v/>
      </c>
      <c r="J37" s="147"/>
      <c r="K37" s="148"/>
      <c r="L37" s="148"/>
      <c r="M37" s="148"/>
      <c r="N37" s="140"/>
      <c r="O37" s="149">
        <f>IF(COUNTIF(O12:O27,"K(Z)")=0,"",COUNTIF(O12:O27,"K(Z)"))</f>
        <v>1</v>
      </c>
      <c r="P37" s="147"/>
      <c r="Q37" s="148"/>
      <c r="R37" s="148"/>
      <c r="S37" s="148"/>
      <c r="T37" s="140"/>
      <c r="U37" s="149">
        <f>IF(COUNTIF(U12:U27,"K(Z)")=0,"",COUNTIF(U12:U27,"K(Z)"))</f>
        <v>1</v>
      </c>
      <c r="V37" s="147"/>
      <c r="W37" s="148"/>
      <c r="X37" s="148"/>
      <c r="Y37" s="148"/>
      <c r="Z37" s="140"/>
      <c r="AA37" s="149" t="str">
        <f>IF(COUNTIF(AA12:AA27,"K(Z)")=0,"",COUNTIF(AA12:AA27,"K(Z)"))</f>
        <v/>
      </c>
      <c r="AB37" s="150"/>
      <c r="AC37" s="148"/>
      <c r="AD37" s="148"/>
      <c r="AE37" s="148"/>
      <c r="AF37" s="140"/>
      <c r="AG37" s="173">
        <f t="shared" si="4"/>
        <v>2</v>
      </c>
    </row>
    <row r="38" spans="1:33" s="188" customFormat="1" ht="15.75" customHeight="1" x14ac:dyDescent="0.3">
      <c r="A38" s="244"/>
      <c r="B38" s="180"/>
      <c r="C38" s="245" t="s">
        <v>21</v>
      </c>
      <c r="D38" s="147"/>
      <c r="E38" s="148"/>
      <c r="F38" s="148"/>
      <c r="G38" s="148"/>
      <c r="H38" s="140"/>
      <c r="I38" s="149" t="str">
        <f>IF(COUNTIF(I12:I27,"AV")=0,"",COUNTIF(I12:I27,"AV"))</f>
        <v/>
      </c>
      <c r="J38" s="147"/>
      <c r="K38" s="148"/>
      <c r="L38" s="148"/>
      <c r="M38" s="148"/>
      <c r="N38" s="140"/>
      <c r="O38" s="149" t="str">
        <f>IF(COUNTIF(O12:O27,"AV")=0,"",COUNTIF(O12:O27,"AV"))</f>
        <v/>
      </c>
      <c r="P38" s="147"/>
      <c r="Q38" s="148"/>
      <c r="R38" s="148"/>
      <c r="S38" s="148"/>
      <c r="T38" s="140"/>
      <c r="U38" s="149" t="str">
        <f>IF(COUNTIF(U12:U27,"AV")=0,"",COUNTIF(U12:U27,"AV"))</f>
        <v/>
      </c>
      <c r="V38" s="147"/>
      <c r="W38" s="148"/>
      <c r="X38" s="148"/>
      <c r="Y38" s="148"/>
      <c r="Z38" s="140"/>
      <c r="AA38" s="149" t="str">
        <f>IF(COUNTIF(AA12:AA27,"AV")=0,"",COUNTIF(AA12:AA27,"AV"))</f>
        <v/>
      </c>
      <c r="AB38" s="150"/>
      <c r="AC38" s="148"/>
      <c r="AD38" s="148"/>
      <c r="AE38" s="148"/>
      <c r="AF38" s="140"/>
      <c r="AG38" s="173" t="str">
        <f t="shared" si="4"/>
        <v/>
      </c>
    </row>
    <row r="39" spans="1:33" s="188" customFormat="1" ht="15.75" customHeight="1" x14ac:dyDescent="0.3">
      <c r="A39" s="244"/>
      <c r="B39" s="180"/>
      <c r="C39" s="245" t="s">
        <v>60</v>
      </c>
      <c r="D39" s="147"/>
      <c r="E39" s="148"/>
      <c r="F39" s="148"/>
      <c r="G39" s="148"/>
      <c r="H39" s="140"/>
      <c r="I39" s="149" t="str">
        <f>IF(COUNTIF(I12:I27,"KV")=0,"",COUNTIF(I12:I27,"KV"))</f>
        <v/>
      </c>
      <c r="J39" s="147"/>
      <c r="K39" s="148"/>
      <c r="L39" s="148"/>
      <c r="M39" s="148"/>
      <c r="N39" s="140"/>
      <c r="O39" s="149" t="str">
        <f>IF(COUNTIF(O12:O27,"KV")=0,"",COUNTIF(O12:O27,"KV"))</f>
        <v/>
      </c>
      <c r="P39" s="147"/>
      <c r="Q39" s="148"/>
      <c r="R39" s="148"/>
      <c r="S39" s="148"/>
      <c r="T39" s="140"/>
      <c r="U39" s="149" t="str">
        <f>IF(COUNTIF(U12:U27,"KV")=0,"",COUNTIF(U12:U27,"KV"))</f>
        <v/>
      </c>
      <c r="V39" s="147"/>
      <c r="W39" s="148"/>
      <c r="X39" s="148"/>
      <c r="Y39" s="148"/>
      <c r="Z39" s="140"/>
      <c r="AA39" s="149" t="str">
        <f>IF(COUNTIF(AA12:AA27,"KV")=0,"",COUNTIF(AA12:AA27,"KV"))</f>
        <v/>
      </c>
      <c r="AB39" s="150"/>
      <c r="AC39" s="148"/>
      <c r="AD39" s="148"/>
      <c r="AE39" s="148"/>
      <c r="AF39" s="140"/>
      <c r="AG39" s="173" t="str">
        <f t="shared" si="4"/>
        <v/>
      </c>
    </row>
    <row r="40" spans="1:33" s="188" customFormat="1" ht="15.75" customHeight="1" x14ac:dyDescent="0.3">
      <c r="A40" s="244"/>
      <c r="B40" s="180"/>
      <c r="C40" s="245" t="s">
        <v>61</v>
      </c>
      <c r="D40" s="151"/>
      <c r="E40" s="152"/>
      <c r="F40" s="152"/>
      <c r="G40" s="152"/>
      <c r="H40" s="143"/>
      <c r="I40" s="149" t="str">
        <f>IF(COUNTIF(I12:I27,"SZG")=0,"",COUNTIF(I12:I27,"SZG"))</f>
        <v/>
      </c>
      <c r="J40" s="151"/>
      <c r="K40" s="152"/>
      <c r="L40" s="152"/>
      <c r="M40" s="152"/>
      <c r="N40" s="143"/>
      <c r="O40" s="149" t="str">
        <f>IF(COUNTIF(O12:O27,"SZG")=0,"",COUNTIF(O12:O27,"SZG"))</f>
        <v/>
      </c>
      <c r="P40" s="151"/>
      <c r="Q40" s="152"/>
      <c r="R40" s="152"/>
      <c r="S40" s="152"/>
      <c r="T40" s="143"/>
      <c r="U40" s="149" t="str">
        <f>IF(COUNTIF(U12:U27,"SZG")=0,"",COUNTIF(U12:U27,"SZG"))</f>
        <v/>
      </c>
      <c r="V40" s="151"/>
      <c r="W40" s="152"/>
      <c r="X40" s="152"/>
      <c r="Y40" s="152"/>
      <c r="Z40" s="143"/>
      <c r="AA40" s="149" t="str">
        <f>IF(COUNTIF(AA12:AA27,"SZG")=0,"",COUNTIF(AA12:AA27,"SZG"))</f>
        <v/>
      </c>
      <c r="AB40" s="150"/>
      <c r="AC40" s="148"/>
      <c r="AD40" s="148"/>
      <c r="AE40" s="148"/>
      <c r="AF40" s="140"/>
      <c r="AG40" s="173" t="str">
        <f t="shared" si="4"/>
        <v/>
      </c>
    </row>
    <row r="41" spans="1:33" s="188" customFormat="1" ht="15.75" customHeight="1" x14ac:dyDescent="0.3">
      <c r="A41" s="244"/>
      <c r="B41" s="180"/>
      <c r="C41" s="245" t="s">
        <v>62</v>
      </c>
      <c r="D41" s="151"/>
      <c r="E41" s="152"/>
      <c r="F41" s="152"/>
      <c r="G41" s="152"/>
      <c r="H41" s="143"/>
      <c r="I41" s="149" t="str">
        <f>IF(COUNTIF(I12:I27,"ZV")=0,"",COUNTIF(I12:I27,"ZV"))</f>
        <v/>
      </c>
      <c r="J41" s="151"/>
      <c r="K41" s="152"/>
      <c r="L41" s="152"/>
      <c r="M41" s="152"/>
      <c r="N41" s="143"/>
      <c r="O41" s="149" t="str">
        <f>IF(COUNTIF(O12:O27,"ZV")=0,"",COUNTIF(O12:O27,"ZV"))</f>
        <v/>
      </c>
      <c r="P41" s="151"/>
      <c r="Q41" s="152"/>
      <c r="R41" s="152"/>
      <c r="S41" s="152"/>
      <c r="T41" s="143"/>
      <c r="U41" s="149" t="str">
        <f>IF(COUNTIF(U12:U27,"ZV")=0,"",COUNTIF(U12:U27,"ZV"))</f>
        <v/>
      </c>
      <c r="V41" s="151"/>
      <c r="W41" s="152"/>
      <c r="X41" s="152"/>
      <c r="Y41" s="152"/>
      <c r="Z41" s="143"/>
      <c r="AA41" s="149">
        <f>IF(COUNTIF(AA12:AA27,"ZV")=0,"",COUNTIF(AA12:AA27,"ZV"))</f>
        <v>2</v>
      </c>
      <c r="AB41" s="150"/>
      <c r="AC41" s="148"/>
      <c r="AD41" s="148"/>
      <c r="AE41" s="148"/>
      <c r="AF41" s="140"/>
      <c r="AG41" s="173">
        <f t="shared" si="4"/>
        <v>2</v>
      </c>
    </row>
    <row r="42" spans="1:33" s="188" customFormat="1" ht="15.75" customHeight="1" thickBot="1" x14ac:dyDescent="0.35">
      <c r="A42" s="153"/>
      <c r="B42" s="144"/>
      <c r="C42" s="145" t="s">
        <v>22</v>
      </c>
      <c r="D42" s="154"/>
      <c r="E42" s="155"/>
      <c r="F42" s="155"/>
      <c r="G42" s="155"/>
      <c r="H42" s="156"/>
      <c r="I42" s="157">
        <f>IF(SUM(I30:I41)=0,"",SUM(I30:I41))</f>
        <v>1</v>
      </c>
      <c r="J42" s="154"/>
      <c r="K42" s="155"/>
      <c r="L42" s="155"/>
      <c r="M42" s="155"/>
      <c r="N42" s="156"/>
      <c r="O42" s="157">
        <f>IF(SUM(O30:O41)=0,"",SUM(O30:O41))</f>
        <v>2</v>
      </c>
      <c r="P42" s="154"/>
      <c r="Q42" s="155"/>
      <c r="R42" s="155"/>
      <c r="S42" s="155"/>
      <c r="T42" s="156"/>
      <c r="U42" s="157">
        <f>IF(SUM(U30:U41)=0,"",SUM(U30:U41))</f>
        <v>2</v>
      </c>
      <c r="V42" s="154"/>
      <c r="W42" s="155"/>
      <c r="X42" s="155"/>
      <c r="Y42" s="155"/>
      <c r="Z42" s="156"/>
      <c r="AA42" s="157">
        <f>IF(SUM(AA30:AA41)=0,"",SUM(AA30:AA41))</f>
        <v>3</v>
      </c>
      <c r="AB42" s="158"/>
      <c r="AC42" s="155"/>
      <c r="AD42" s="155"/>
      <c r="AE42" s="155"/>
      <c r="AF42" s="156"/>
      <c r="AG42" s="173">
        <f t="shared" si="4"/>
        <v>8</v>
      </c>
    </row>
    <row r="43" spans="1:33" s="188" customFormat="1" ht="15.75" customHeight="1" thickTop="1" x14ac:dyDescent="0.25">
      <c r="A43" s="247"/>
      <c r="B43" s="248"/>
      <c r="C43" s="248"/>
    </row>
    <row r="44" spans="1:33" s="188" customFormat="1" ht="15.75" customHeight="1" x14ac:dyDescent="0.25">
      <c r="A44" s="247"/>
      <c r="B44" s="248"/>
      <c r="C44" s="248"/>
    </row>
    <row r="45" spans="1:33" s="188" customFormat="1" ht="15.75" customHeight="1" x14ac:dyDescent="0.25">
      <c r="A45" s="247"/>
      <c r="B45" s="248"/>
      <c r="C45" s="248"/>
    </row>
    <row r="46" spans="1:33" s="188" customFormat="1" ht="15.75" customHeight="1" x14ac:dyDescent="0.25">
      <c r="A46" s="247"/>
      <c r="B46" s="248"/>
      <c r="C46" s="248"/>
    </row>
    <row r="47" spans="1:33" s="188" customFormat="1" ht="15.75" customHeight="1" x14ac:dyDescent="0.25">
      <c r="A47" s="247"/>
      <c r="B47" s="248"/>
      <c r="C47" s="248"/>
    </row>
    <row r="48" spans="1:33" s="188" customFormat="1" ht="15.75" customHeight="1" x14ac:dyDescent="0.25">
      <c r="A48" s="247"/>
      <c r="B48" s="248"/>
      <c r="C48" s="248"/>
    </row>
    <row r="49" spans="1:3" s="188" customFormat="1" ht="15.75" customHeight="1" x14ac:dyDescent="0.25">
      <c r="A49" s="247"/>
      <c r="B49" s="248"/>
      <c r="C49" s="248"/>
    </row>
    <row r="50" spans="1:3" s="188" customFormat="1" ht="15.75" customHeight="1" x14ac:dyDescent="0.25">
      <c r="A50" s="247"/>
      <c r="B50" s="248"/>
      <c r="C50" s="248"/>
    </row>
    <row r="51" spans="1:3" s="188" customFormat="1" ht="15.75" customHeight="1" x14ac:dyDescent="0.25">
      <c r="A51" s="247"/>
      <c r="B51" s="248"/>
      <c r="C51" s="248"/>
    </row>
    <row r="52" spans="1:3" s="188" customFormat="1" ht="15.75" customHeight="1" x14ac:dyDescent="0.25">
      <c r="A52" s="247"/>
      <c r="B52" s="248"/>
      <c r="C52" s="248"/>
    </row>
    <row r="53" spans="1:3" s="188" customFormat="1" ht="15.75" customHeight="1" x14ac:dyDescent="0.25">
      <c r="A53" s="247"/>
      <c r="B53" s="248"/>
      <c r="C53" s="248"/>
    </row>
    <row r="54" spans="1:3" s="188" customFormat="1" ht="15.75" customHeight="1" x14ac:dyDescent="0.25">
      <c r="A54" s="247"/>
      <c r="B54" s="248"/>
      <c r="C54" s="248"/>
    </row>
    <row r="55" spans="1:3" s="188" customFormat="1" ht="15.75" customHeight="1" x14ac:dyDescent="0.25">
      <c r="A55" s="247"/>
      <c r="B55" s="248"/>
      <c r="C55" s="248"/>
    </row>
    <row r="56" spans="1:3" s="188" customFormat="1" ht="15.75" customHeight="1" x14ac:dyDescent="0.25">
      <c r="A56" s="247"/>
      <c r="B56" s="248"/>
      <c r="C56" s="248"/>
    </row>
    <row r="57" spans="1:3" s="188" customFormat="1" ht="15.75" customHeight="1" x14ac:dyDescent="0.25">
      <c r="A57" s="247"/>
      <c r="B57" s="248"/>
      <c r="C57" s="248"/>
    </row>
    <row r="58" spans="1:3" s="188" customFormat="1" ht="15.75" customHeight="1" x14ac:dyDescent="0.25">
      <c r="A58" s="247"/>
      <c r="B58" s="248"/>
      <c r="C58" s="248"/>
    </row>
    <row r="59" spans="1:3" s="188" customFormat="1" ht="15.75" customHeight="1" x14ac:dyDescent="0.25">
      <c r="A59" s="247"/>
      <c r="B59" s="248"/>
      <c r="C59" s="248"/>
    </row>
    <row r="60" spans="1:3" s="188" customFormat="1" ht="15.75" customHeight="1" x14ac:dyDescent="0.25">
      <c r="A60" s="247"/>
      <c r="B60" s="248"/>
      <c r="C60" s="248"/>
    </row>
    <row r="61" spans="1:3" s="188" customFormat="1" ht="15.75" customHeight="1" x14ac:dyDescent="0.25">
      <c r="A61" s="247"/>
      <c r="B61" s="248"/>
      <c r="C61" s="248"/>
    </row>
    <row r="62" spans="1:3" s="188" customFormat="1" ht="15.75" customHeight="1" x14ac:dyDescent="0.25">
      <c r="A62" s="247"/>
      <c r="B62" s="248"/>
      <c r="C62" s="248"/>
    </row>
    <row r="63" spans="1:3" s="188" customFormat="1" ht="15.75" customHeight="1" x14ac:dyDescent="0.25">
      <c r="A63" s="247"/>
      <c r="B63" s="248"/>
      <c r="C63" s="248"/>
    </row>
    <row r="64" spans="1:3" s="188" customFormat="1" ht="15.75" customHeight="1" x14ac:dyDescent="0.25">
      <c r="A64" s="247"/>
      <c r="B64" s="248"/>
      <c r="C64" s="248"/>
    </row>
    <row r="65" spans="1:3" s="188" customFormat="1" ht="15.75" customHeight="1" x14ac:dyDescent="0.25">
      <c r="A65" s="247"/>
      <c r="B65" s="248"/>
      <c r="C65" s="248"/>
    </row>
    <row r="66" spans="1:3" s="188" customFormat="1" ht="15.75" customHeight="1" x14ac:dyDescent="0.25">
      <c r="A66" s="247"/>
      <c r="B66" s="248"/>
      <c r="C66" s="248"/>
    </row>
    <row r="67" spans="1:3" s="188" customFormat="1" ht="15.75" customHeight="1" x14ac:dyDescent="0.25">
      <c r="A67" s="247"/>
      <c r="B67" s="248"/>
      <c r="C67" s="248"/>
    </row>
    <row r="68" spans="1:3" s="188" customFormat="1" ht="15.75" customHeight="1" x14ac:dyDescent="0.25">
      <c r="A68" s="247"/>
      <c r="B68" s="248"/>
      <c r="C68" s="248"/>
    </row>
    <row r="69" spans="1:3" s="188" customFormat="1" ht="15.75" customHeight="1" x14ac:dyDescent="0.25">
      <c r="A69" s="247"/>
      <c r="B69" s="248"/>
      <c r="C69" s="248"/>
    </row>
    <row r="70" spans="1:3" s="188" customFormat="1" ht="15.75" customHeight="1" x14ac:dyDescent="0.25">
      <c r="A70" s="247"/>
      <c r="B70" s="248"/>
      <c r="C70" s="248"/>
    </row>
    <row r="71" spans="1:3" s="188" customFormat="1" ht="15.75" customHeight="1" x14ac:dyDescent="0.25">
      <c r="A71" s="247"/>
      <c r="B71" s="248"/>
      <c r="C71" s="248"/>
    </row>
    <row r="72" spans="1:3" s="188" customFormat="1" ht="15.75" customHeight="1" x14ac:dyDescent="0.25">
      <c r="A72" s="247"/>
      <c r="B72" s="248"/>
      <c r="C72" s="248"/>
    </row>
    <row r="73" spans="1:3" s="188" customFormat="1" ht="15.75" customHeight="1" x14ac:dyDescent="0.25">
      <c r="A73" s="247"/>
      <c r="B73" s="248"/>
      <c r="C73" s="248"/>
    </row>
    <row r="74" spans="1:3" s="188" customFormat="1" ht="15.75" customHeight="1" x14ac:dyDescent="0.25">
      <c r="A74" s="247"/>
      <c r="B74" s="248"/>
      <c r="C74" s="248"/>
    </row>
    <row r="75" spans="1:3" s="188" customFormat="1" ht="15.75" customHeight="1" x14ac:dyDescent="0.25">
      <c r="A75" s="247"/>
      <c r="B75" s="248"/>
      <c r="C75" s="248"/>
    </row>
    <row r="76" spans="1:3" s="188" customFormat="1" ht="15.75" customHeight="1" x14ac:dyDescent="0.25">
      <c r="A76" s="247"/>
      <c r="B76" s="248"/>
      <c r="C76" s="248"/>
    </row>
    <row r="77" spans="1:3" s="188" customFormat="1" ht="15.75" customHeight="1" x14ac:dyDescent="0.25">
      <c r="A77" s="247"/>
      <c r="B77" s="248"/>
      <c r="C77" s="248"/>
    </row>
    <row r="78" spans="1:3" s="188" customFormat="1" ht="15.75" customHeight="1" x14ac:dyDescent="0.25">
      <c r="A78" s="247"/>
      <c r="B78" s="248"/>
      <c r="C78" s="248"/>
    </row>
    <row r="79" spans="1:3" s="188" customFormat="1" ht="15.75" customHeight="1" x14ac:dyDescent="0.25">
      <c r="A79" s="247"/>
      <c r="B79" s="248"/>
      <c r="C79" s="248"/>
    </row>
    <row r="80" spans="1:3" s="188" customFormat="1" ht="15.75" customHeight="1" x14ac:dyDescent="0.25">
      <c r="A80" s="247"/>
      <c r="B80" s="248"/>
      <c r="C80" s="248"/>
    </row>
    <row r="81" spans="1:3" s="188" customFormat="1" ht="15.75" customHeight="1" x14ac:dyDescent="0.25">
      <c r="A81" s="247"/>
      <c r="B81" s="248"/>
      <c r="C81" s="248"/>
    </row>
    <row r="82" spans="1:3" s="188" customFormat="1" ht="15.75" customHeight="1" x14ac:dyDescent="0.25">
      <c r="A82" s="247"/>
      <c r="B82" s="248"/>
      <c r="C82" s="248"/>
    </row>
    <row r="83" spans="1:3" s="188" customFormat="1" ht="15.75" customHeight="1" x14ac:dyDescent="0.25">
      <c r="A83" s="247"/>
      <c r="B83" s="248"/>
      <c r="C83" s="248"/>
    </row>
    <row r="84" spans="1:3" s="188" customFormat="1" ht="15.75" customHeight="1" x14ac:dyDescent="0.25">
      <c r="A84" s="247"/>
      <c r="B84" s="248"/>
      <c r="C84" s="248"/>
    </row>
    <row r="85" spans="1:3" s="188" customFormat="1" ht="15.75" customHeight="1" x14ac:dyDescent="0.25">
      <c r="A85" s="247"/>
      <c r="B85" s="248"/>
      <c r="C85" s="248"/>
    </row>
    <row r="86" spans="1:3" s="188" customFormat="1" ht="15.75" customHeight="1" x14ac:dyDescent="0.25">
      <c r="A86" s="247"/>
      <c r="B86" s="248"/>
      <c r="C86" s="248"/>
    </row>
    <row r="87" spans="1:3" s="188" customFormat="1" ht="15.75" customHeight="1" x14ac:dyDescent="0.25">
      <c r="A87" s="247"/>
      <c r="B87" s="248"/>
      <c r="C87" s="248"/>
    </row>
    <row r="88" spans="1:3" s="188" customFormat="1" ht="15.75" customHeight="1" x14ac:dyDescent="0.25">
      <c r="A88" s="247"/>
      <c r="B88" s="248"/>
      <c r="C88" s="248"/>
    </row>
    <row r="89" spans="1:3" s="188" customFormat="1" ht="15.75" customHeight="1" x14ac:dyDescent="0.25">
      <c r="A89" s="247"/>
      <c r="B89" s="248"/>
      <c r="C89" s="248"/>
    </row>
    <row r="90" spans="1:3" s="188" customFormat="1" ht="15.75" customHeight="1" x14ac:dyDescent="0.25">
      <c r="A90" s="247"/>
      <c r="B90" s="248"/>
      <c r="C90" s="248"/>
    </row>
    <row r="91" spans="1:3" s="188" customFormat="1" ht="15.75" customHeight="1" x14ac:dyDescent="0.25">
      <c r="A91" s="247"/>
      <c r="B91" s="248"/>
      <c r="C91" s="248"/>
    </row>
    <row r="92" spans="1:3" s="188" customFormat="1" ht="15.75" customHeight="1" x14ac:dyDescent="0.25">
      <c r="A92" s="247"/>
      <c r="B92" s="248"/>
      <c r="C92" s="248"/>
    </row>
    <row r="93" spans="1:3" s="188" customFormat="1" ht="15.75" customHeight="1" x14ac:dyDescent="0.25">
      <c r="A93" s="247"/>
      <c r="B93" s="248"/>
      <c r="C93" s="248"/>
    </row>
    <row r="94" spans="1:3" s="188" customFormat="1" ht="15.75" customHeight="1" x14ac:dyDescent="0.25">
      <c r="A94" s="247"/>
      <c r="B94" s="248"/>
      <c r="C94" s="248"/>
    </row>
    <row r="95" spans="1:3" s="188" customFormat="1" ht="15.75" customHeight="1" x14ac:dyDescent="0.25">
      <c r="A95" s="247"/>
      <c r="B95" s="248"/>
      <c r="C95" s="248"/>
    </row>
    <row r="96" spans="1:3" s="188" customFormat="1" ht="15.75" customHeight="1" x14ac:dyDescent="0.25">
      <c r="A96" s="247"/>
      <c r="B96" s="248"/>
      <c r="C96" s="248"/>
    </row>
    <row r="97" spans="1:3" s="188" customFormat="1" ht="15.75" customHeight="1" x14ac:dyDescent="0.25">
      <c r="A97" s="247"/>
      <c r="B97" s="248"/>
      <c r="C97" s="248"/>
    </row>
    <row r="98" spans="1:3" s="188" customFormat="1" ht="15.75" customHeight="1" x14ac:dyDescent="0.25">
      <c r="A98" s="247"/>
      <c r="B98" s="248"/>
      <c r="C98" s="248"/>
    </row>
    <row r="99" spans="1:3" s="188" customFormat="1" ht="15.75" customHeight="1" x14ac:dyDescent="0.25">
      <c r="A99" s="247"/>
      <c r="B99" s="248"/>
      <c r="C99" s="248"/>
    </row>
    <row r="100" spans="1:3" s="188" customFormat="1" ht="15.75" customHeight="1" x14ac:dyDescent="0.25">
      <c r="A100" s="247"/>
      <c r="B100" s="248"/>
      <c r="C100" s="248"/>
    </row>
    <row r="101" spans="1:3" s="188" customFormat="1" ht="15.75" customHeight="1" x14ac:dyDescent="0.25">
      <c r="A101" s="247"/>
      <c r="B101" s="248"/>
      <c r="C101" s="248"/>
    </row>
    <row r="102" spans="1:3" s="188" customFormat="1" ht="15.75" customHeight="1" x14ac:dyDescent="0.25">
      <c r="A102" s="247"/>
      <c r="B102" s="248"/>
      <c r="C102" s="248"/>
    </row>
    <row r="103" spans="1:3" s="188" customFormat="1" ht="15.75" customHeight="1" x14ac:dyDescent="0.25">
      <c r="A103" s="247"/>
      <c r="B103" s="248"/>
      <c r="C103" s="248"/>
    </row>
    <row r="104" spans="1:3" s="188" customFormat="1" ht="15.75" customHeight="1" x14ac:dyDescent="0.25">
      <c r="A104" s="247"/>
      <c r="B104" s="248"/>
      <c r="C104" s="248"/>
    </row>
    <row r="105" spans="1:3" s="188" customFormat="1" ht="15.75" customHeight="1" x14ac:dyDescent="0.25">
      <c r="A105" s="247"/>
      <c r="B105" s="248"/>
      <c r="C105" s="248"/>
    </row>
    <row r="106" spans="1:3" s="188" customFormat="1" ht="15.75" customHeight="1" x14ac:dyDescent="0.25">
      <c r="A106" s="247"/>
      <c r="B106" s="248"/>
      <c r="C106" s="248"/>
    </row>
    <row r="107" spans="1:3" s="188" customFormat="1" ht="15.75" customHeight="1" x14ac:dyDescent="0.25">
      <c r="A107" s="247"/>
      <c r="B107" s="248"/>
      <c r="C107" s="248"/>
    </row>
    <row r="108" spans="1:3" s="188" customFormat="1" ht="15.75" customHeight="1" x14ac:dyDescent="0.25">
      <c r="A108" s="247"/>
      <c r="B108" s="186"/>
      <c r="C108" s="186"/>
    </row>
    <row r="109" spans="1:3" s="188" customFormat="1" ht="15.75" customHeight="1" x14ac:dyDescent="0.25">
      <c r="A109" s="247"/>
      <c r="B109" s="186"/>
      <c r="C109" s="186"/>
    </row>
    <row r="110" spans="1:3" s="188" customFormat="1" ht="15.75" customHeight="1" x14ac:dyDescent="0.25">
      <c r="A110" s="247"/>
      <c r="B110" s="186"/>
      <c r="C110" s="186"/>
    </row>
    <row r="111" spans="1:3" s="188" customFormat="1" ht="15.75" customHeight="1" x14ac:dyDescent="0.25">
      <c r="A111" s="247"/>
      <c r="B111" s="186"/>
      <c r="C111" s="186"/>
    </row>
    <row r="112" spans="1:3" s="188" customFormat="1" ht="15.75" customHeight="1" x14ac:dyDescent="0.25">
      <c r="A112" s="247"/>
      <c r="B112" s="186"/>
      <c r="C112" s="186"/>
    </row>
    <row r="113" spans="1:33" s="188" customFormat="1" ht="15.75" customHeight="1" x14ac:dyDescent="0.25">
      <c r="A113" s="247"/>
      <c r="B113" s="186"/>
      <c r="C113" s="186"/>
    </row>
    <row r="114" spans="1:33" s="188" customFormat="1" ht="15.75" customHeight="1" x14ac:dyDescent="0.25">
      <c r="A114" s="247"/>
      <c r="B114" s="186"/>
      <c r="C114" s="186"/>
    </row>
    <row r="115" spans="1:33" ht="15.75" customHeight="1" x14ac:dyDescent="0.25">
      <c r="A115" s="247"/>
      <c r="B115" s="186"/>
      <c r="C115" s="186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188"/>
      <c r="AD115" s="188"/>
      <c r="AE115" s="188"/>
      <c r="AF115" s="188"/>
      <c r="AG115" s="188"/>
    </row>
    <row r="116" spans="1:33" ht="15.75" customHeight="1" x14ac:dyDescent="0.25">
      <c r="A116" s="247"/>
      <c r="B116" s="186"/>
      <c r="C116" s="186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88"/>
      <c r="W116" s="188"/>
      <c r="X116" s="188"/>
      <c r="Y116" s="188"/>
      <c r="Z116" s="188"/>
      <c r="AA116" s="188"/>
      <c r="AB116" s="188"/>
      <c r="AC116" s="188"/>
      <c r="AD116" s="188"/>
      <c r="AE116" s="188"/>
      <c r="AF116" s="188"/>
      <c r="AG116" s="188"/>
    </row>
    <row r="117" spans="1:33" ht="15.75" customHeight="1" x14ac:dyDescent="0.25">
      <c r="A117" s="249"/>
      <c r="B117" s="184"/>
      <c r="C117" s="184"/>
    </row>
    <row r="118" spans="1:33" ht="15.75" customHeight="1" x14ac:dyDescent="0.25">
      <c r="A118" s="249"/>
      <c r="B118" s="184"/>
      <c r="C118" s="184"/>
    </row>
    <row r="119" spans="1:33" ht="15.75" customHeight="1" x14ac:dyDescent="0.25">
      <c r="A119" s="249"/>
      <c r="B119" s="184"/>
      <c r="C119" s="184"/>
    </row>
    <row r="120" spans="1:33" ht="15.75" customHeight="1" x14ac:dyDescent="0.25">
      <c r="A120" s="249"/>
      <c r="B120" s="184"/>
      <c r="C120" s="184"/>
    </row>
    <row r="121" spans="1:33" ht="15.75" customHeight="1" x14ac:dyDescent="0.25">
      <c r="A121" s="249"/>
      <c r="B121" s="184"/>
      <c r="C121" s="184"/>
    </row>
    <row r="122" spans="1:33" ht="15.75" customHeight="1" x14ac:dyDescent="0.25">
      <c r="A122" s="249"/>
      <c r="B122" s="184"/>
      <c r="C122" s="184"/>
    </row>
    <row r="123" spans="1:33" ht="15.75" customHeight="1" x14ac:dyDescent="0.25">
      <c r="A123" s="249"/>
      <c r="B123" s="184"/>
      <c r="C123" s="184"/>
    </row>
    <row r="124" spans="1:33" ht="15.75" customHeight="1" x14ac:dyDescent="0.25">
      <c r="A124" s="249"/>
      <c r="B124" s="184"/>
      <c r="C124" s="184"/>
    </row>
    <row r="125" spans="1:33" ht="15.75" customHeight="1" x14ac:dyDescent="0.25">
      <c r="A125" s="249"/>
      <c r="B125" s="184"/>
      <c r="C125" s="184"/>
    </row>
    <row r="126" spans="1:33" ht="15.75" customHeight="1" x14ac:dyDescent="0.25">
      <c r="A126" s="249"/>
      <c r="B126" s="184"/>
      <c r="C126" s="184"/>
    </row>
    <row r="127" spans="1:33" ht="15.75" customHeight="1" x14ac:dyDescent="0.25">
      <c r="A127" s="249"/>
      <c r="B127" s="184"/>
      <c r="C127" s="184"/>
    </row>
    <row r="128" spans="1:33" ht="15.75" customHeight="1" x14ac:dyDescent="0.25">
      <c r="A128" s="249"/>
      <c r="B128" s="184"/>
      <c r="C128" s="184"/>
    </row>
    <row r="129" spans="1:3" ht="15.75" customHeight="1" x14ac:dyDescent="0.25">
      <c r="A129" s="249"/>
      <c r="B129" s="184"/>
      <c r="C129" s="184"/>
    </row>
    <row r="130" spans="1:3" ht="15.75" customHeight="1" x14ac:dyDescent="0.25">
      <c r="A130" s="249"/>
      <c r="B130" s="184"/>
      <c r="C130" s="184"/>
    </row>
    <row r="131" spans="1:3" ht="15.75" customHeight="1" x14ac:dyDescent="0.25">
      <c r="A131" s="249"/>
      <c r="B131" s="184"/>
      <c r="C131" s="184"/>
    </row>
    <row r="132" spans="1:3" ht="15.75" customHeight="1" x14ac:dyDescent="0.25">
      <c r="A132" s="249"/>
      <c r="B132" s="184"/>
      <c r="C132" s="184"/>
    </row>
    <row r="133" spans="1:3" ht="15.75" customHeight="1" x14ac:dyDescent="0.25">
      <c r="A133" s="249"/>
      <c r="B133" s="184"/>
      <c r="C133" s="184"/>
    </row>
    <row r="134" spans="1:3" ht="15.75" customHeight="1" x14ac:dyDescent="0.25">
      <c r="A134" s="249"/>
      <c r="B134" s="184"/>
      <c r="C134" s="184"/>
    </row>
    <row r="135" spans="1:3" ht="15.75" customHeight="1" x14ac:dyDescent="0.25">
      <c r="A135" s="249"/>
      <c r="B135" s="184"/>
      <c r="C135" s="184"/>
    </row>
    <row r="136" spans="1:3" ht="15.75" customHeight="1" x14ac:dyDescent="0.25">
      <c r="A136" s="249"/>
      <c r="B136" s="184"/>
      <c r="C136" s="184"/>
    </row>
    <row r="137" spans="1:3" ht="15.75" customHeight="1" x14ac:dyDescent="0.25">
      <c r="A137" s="249"/>
      <c r="B137" s="184"/>
      <c r="C137" s="184"/>
    </row>
    <row r="138" spans="1:3" ht="15.75" customHeight="1" x14ac:dyDescent="0.25">
      <c r="A138" s="249"/>
      <c r="B138" s="184"/>
      <c r="C138" s="184"/>
    </row>
    <row r="139" spans="1:3" ht="15.75" customHeight="1" x14ac:dyDescent="0.25">
      <c r="A139" s="249"/>
      <c r="B139" s="184"/>
      <c r="C139" s="184"/>
    </row>
    <row r="140" spans="1:3" ht="15.75" customHeight="1" x14ac:dyDescent="0.25">
      <c r="A140" s="249"/>
      <c r="B140" s="184"/>
      <c r="C140" s="184"/>
    </row>
    <row r="141" spans="1:3" ht="15.75" customHeight="1" x14ac:dyDescent="0.25">
      <c r="A141" s="249"/>
      <c r="B141" s="184"/>
      <c r="C141" s="184"/>
    </row>
    <row r="142" spans="1:3" ht="15.75" customHeight="1" x14ac:dyDescent="0.25">
      <c r="A142" s="249"/>
      <c r="B142" s="184"/>
      <c r="C142" s="184"/>
    </row>
    <row r="143" spans="1:3" ht="15.75" customHeight="1" x14ac:dyDescent="0.25">
      <c r="A143" s="249"/>
      <c r="B143" s="184"/>
      <c r="C143" s="184"/>
    </row>
    <row r="144" spans="1:3" ht="15.75" customHeight="1" x14ac:dyDescent="0.25">
      <c r="A144" s="249"/>
      <c r="B144" s="184"/>
      <c r="C144" s="184"/>
    </row>
    <row r="145" spans="1:3" ht="15.75" customHeight="1" x14ac:dyDescent="0.25">
      <c r="A145" s="249"/>
      <c r="B145" s="184"/>
      <c r="C145" s="184"/>
    </row>
    <row r="146" spans="1:3" ht="15.75" customHeight="1" x14ac:dyDescent="0.25">
      <c r="A146" s="249"/>
      <c r="B146" s="184"/>
      <c r="C146" s="184"/>
    </row>
    <row r="147" spans="1:3" ht="15.75" customHeight="1" x14ac:dyDescent="0.25">
      <c r="A147" s="249"/>
      <c r="B147" s="184"/>
      <c r="C147" s="184"/>
    </row>
    <row r="148" spans="1:3" ht="15.75" customHeight="1" x14ac:dyDescent="0.25">
      <c r="A148" s="249"/>
      <c r="B148" s="184"/>
      <c r="C148" s="184"/>
    </row>
    <row r="149" spans="1:3" x14ac:dyDescent="0.25">
      <c r="A149" s="249"/>
      <c r="B149" s="184"/>
      <c r="C149" s="184"/>
    </row>
    <row r="150" spans="1:3" x14ac:dyDescent="0.25">
      <c r="A150" s="249"/>
      <c r="B150" s="184"/>
      <c r="C150" s="184"/>
    </row>
    <row r="151" spans="1:3" x14ac:dyDescent="0.25">
      <c r="A151" s="249"/>
      <c r="B151" s="184"/>
      <c r="C151" s="184"/>
    </row>
    <row r="152" spans="1:3" x14ac:dyDescent="0.25">
      <c r="A152" s="249"/>
      <c r="B152" s="184"/>
      <c r="C152" s="184"/>
    </row>
    <row r="153" spans="1:3" x14ac:dyDescent="0.25">
      <c r="A153" s="249"/>
      <c r="B153" s="184"/>
      <c r="C153" s="184"/>
    </row>
    <row r="154" spans="1:3" x14ac:dyDescent="0.25">
      <c r="A154" s="249"/>
      <c r="B154" s="184"/>
      <c r="C154" s="184"/>
    </row>
    <row r="155" spans="1:3" x14ac:dyDescent="0.25">
      <c r="A155" s="249"/>
      <c r="B155" s="184"/>
      <c r="C155" s="184"/>
    </row>
    <row r="156" spans="1:3" x14ac:dyDescent="0.25">
      <c r="A156" s="249"/>
      <c r="B156" s="184"/>
      <c r="C156" s="184"/>
    </row>
    <row r="157" spans="1:3" x14ac:dyDescent="0.25">
      <c r="A157" s="249"/>
      <c r="B157" s="184"/>
      <c r="C157" s="184"/>
    </row>
    <row r="158" spans="1:3" x14ac:dyDescent="0.25">
      <c r="A158" s="249"/>
      <c r="B158" s="184"/>
      <c r="C158" s="184"/>
    </row>
    <row r="159" spans="1:3" x14ac:dyDescent="0.25">
      <c r="A159" s="249"/>
      <c r="B159" s="184"/>
      <c r="C159" s="184"/>
    </row>
    <row r="160" spans="1:3" x14ac:dyDescent="0.25">
      <c r="A160" s="249"/>
      <c r="B160" s="184"/>
      <c r="C160" s="184"/>
    </row>
    <row r="161" spans="1:3" x14ac:dyDescent="0.25">
      <c r="A161" s="249"/>
      <c r="B161" s="184"/>
      <c r="C161" s="184"/>
    </row>
    <row r="162" spans="1:3" x14ac:dyDescent="0.25">
      <c r="A162" s="249"/>
      <c r="B162" s="184"/>
      <c r="C162" s="184"/>
    </row>
    <row r="163" spans="1:3" x14ac:dyDescent="0.25">
      <c r="A163" s="249"/>
      <c r="B163" s="184"/>
      <c r="C163" s="184"/>
    </row>
    <row r="164" spans="1:3" x14ac:dyDescent="0.25">
      <c r="A164" s="249"/>
      <c r="B164" s="184"/>
      <c r="C164" s="184"/>
    </row>
    <row r="165" spans="1:3" x14ac:dyDescent="0.25">
      <c r="A165" s="249"/>
      <c r="B165" s="184"/>
      <c r="C165" s="184"/>
    </row>
    <row r="166" spans="1:3" x14ac:dyDescent="0.25">
      <c r="A166" s="249"/>
      <c r="B166" s="184"/>
      <c r="C166" s="184"/>
    </row>
    <row r="167" spans="1:3" x14ac:dyDescent="0.25">
      <c r="A167" s="249"/>
      <c r="B167" s="184"/>
      <c r="C167" s="184"/>
    </row>
    <row r="168" spans="1:3" x14ac:dyDescent="0.25">
      <c r="A168" s="249"/>
      <c r="B168" s="184"/>
      <c r="C168" s="184"/>
    </row>
    <row r="169" spans="1:3" x14ac:dyDescent="0.25">
      <c r="A169" s="249"/>
      <c r="B169" s="184"/>
      <c r="C169" s="184"/>
    </row>
    <row r="170" spans="1:3" x14ac:dyDescent="0.25">
      <c r="A170" s="249"/>
      <c r="B170" s="184"/>
      <c r="C170" s="184"/>
    </row>
    <row r="171" spans="1:3" x14ac:dyDescent="0.25">
      <c r="A171" s="249"/>
      <c r="B171" s="184"/>
      <c r="C171" s="184"/>
    </row>
    <row r="172" spans="1:3" x14ac:dyDescent="0.25">
      <c r="A172" s="249"/>
      <c r="B172" s="184"/>
      <c r="C172" s="184"/>
    </row>
    <row r="173" spans="1:3" x14ac:dyDescent="0.25">
      <c r="A173" s="249"/>
      <c r="B173" s="184"/>
      <c r="C173" s="184"/>
    </row>
    <row r="174" spans="1:3" x14ac:dyDescent="0.25">
      <c r="A174" s="249"/>
      <c r="B174" s="184"/>
      <c r="C174" s="184"/>
    </row>
    <row r="175" spans="1:3" x14ac:dyDescent="0.25">
      <c r="A175" s="249"/>
      <c r="B175" s="184"/>
      <c r="C175" s="184"/>
    </row>
    <row r="176" spans="1:3" x14ac:dyDescent="0.25">
      <c r="A176" s="249"/>
      <c r="B176" s="184"/>
      <c r="C176" s="184"/>
    </row>
    <row r="177" spans="1:3" x14ac:dyDescent="0.25">
      <c r="A177" s="249"/>
      <c r="B177" s="184"/>
      <c r="C177" s="184"/>
    </row>
    <row r="178" spans="1:3" x14ac:dyDescent="0.25">
      <c r="A178" s="249"/>
      <c r="B178" s="184"/>
      <c r="C178" s="184"/>
    </row>
    <row r="179" spans="1:3" x14ac:dyDescent="0.25">
      <c r="A179" s="249"/>
      <c r="B179" s="184"/>
      <c r="C179" s="184"/>
    </row>
    <row r="180" spans="1:3" x14ac:dyDescent="0.25">
      <c r="A180" s="249"/>
      <c r="B180" s="184"/>
      <c r="C180" s="184"/>
    </row>
    <row r="181" spans="1:3" x14ac:dyDescent="0.25">
      <c r="A181" s="249"/>
      <c r="B181" s="184"/>
      <c r="C181" s="184"/>
    </row>
    <row r="182" spans="1:3" x14ac:dyDescent="0.25">
      <c r="A182" s="249"/>
      <c r="B182" s="184"/>
      <c r="C182" s="184"/>
    </row>
    <row r="183" spans="1:3" x14ac:dyDescent="0.25">
      <c r="A183" s="249"/>
      <c r="B183" s="184"/>
      <c r="C183" s="184"/>
    </row>
    <row r="184" spans="1:3" x14ac:dyDescent="0.25">
      <c r="A184" s="249"/>
      <c r="B184" s="184"/>
      <c r="C184" s="184"/>
    </row>
    <row r="185" spans="1:3" x14ac:dyDescent="0.25">
      <c r="A185" s="249"/>
      <c r="B185" s="184"/>
      <c r="C185" s="184"/>
    </row>
    <row r="186" spans="1:3" x14ac:dyDescent="0.25">
      <c r="A186" s="249"/>
      <c r="B186" s="184"/>
      <c r="C186" s="184"/>
    </row>
    <row r="187" spans="1:3" x14ac:dyDescent="0.25">
      <c r="A187" s="249"/>
      <c r="B187" s="184"/>
      <c r="C187" s="184"/>
    </row>
    <row r="188" spans="1:3" x14ac:dyDescent="0.25">
      <c r="A188" s="249"/>
      <c r="B188" s="184"/>
      <c r="C188" s="184"/>
    </row>
    <row r="189" spans="1:3" x14ac:dyDescent="0.25">
      <c r="A189" s="249"/>
      <c r="B189" s="184"/>
      <c r="C189" s="184"/>
    </row>
    <row r="190" spans="1:3" x14ac:dyDescent="0.25">
      <c r="A190" s="249"/>
      <c r="B190" s="184"/>
      <c r="C190" s="184"/>
    </row>
    <row r="191" spans="1:3" x14ac:dyDescent="0.25">
      <c r="A191" s="249"/>
      <c r="B191" s="184"/>
      <c r="C191" s="184"/>
    </row>
    <row r="192" spans="1:3" x14ac:dyDescent="0.25">
      <c r="A192" s="249"/>
      <c r="B192" s="184"/>
      <c r="C192" s="184"/>
    </row>
    <row r="193" spans="1:3" x14ac:dyDescent="0.25">
      <c r="A193" s="249"/>
      <c r="B193" s="184"/>
      <c r="C193" s="184"/>
    </row>
    <row r="194" spans="1:3" x14ac:dyDescent="0.25">
      <c r="A194" s="249"/>
      <c r="B194" s="184"/>
      <c r="C194" s="184"/>
    </row>
    <row r="195" spans="1:3" x14ac:dyDescent="0.25">
      <c r="A195" s="249"/>
      <c r="B195" s="184"/>
      <c r="C195" s="184"/>
    </row>
    <row r="196" spans="1:3" x14ac:dyDescent="0.25">
      <c r="A196" s="249"/>
      <c r="B196" s="184"/>
      <c r="C196" s="184"/>
    </row>
    <row r="197" spans="1:3" x14ac:dyDescent="0.25">
      <c r="A197" s="249"/>
      <c r="B197" s="184"/>
      <c r="C197" s="184"/>
    </row>
    <row r="198" spans="1:3" x14ac:dyDescent="0.25">
      <c r="A198" s="249"/>
      <c r="B198" s="184"/>
      <c r="C198" s="184"/>
    </row>
    <row r="199" spans="1:3" x14ac:dyDescent="0.25">
      <c r="A199" s="249"/>
      <c r="B199" s="184"/>
      <c r="C199" s="184"/>
    </row>
    <row r="200" spans="1:3" x14ac:dyDescent="0.25">
      <c r="A200" s="249"/>
      <c r="B200" s="184"/>
      <c r="C200" s="184"/>
    </row>
    <row r="201" spans="1:3" x14ac:dyDescent="0.25">
      <c r="A201" s="249"/>
      <c r="B201" s="184"/>
      <c r="C201" s="184"/>
    </row>
    <row r="202" spans="1:3" x14ac:dyDescent="0.25">
      <c r="A202" s="249"/>
      <c r="B202" s="184"/>
      <c r="C202" s="184"/>
    </row>
    <row r="203" spans="1:3" x14ac:dyDescent="0.25">
      <c r="A203" s="249"/>
      <c r="B203" s="184"/>
      <c r="C203" s="184"/>
    </row>
    <row r="204" spans="1:3" x14ac:dyDescent="0.25">
      <c r="A204" s="249"/>
      <c r="B204" s="184"/>
      <c r="C204" s="184"/>
    </row>
    <row r="205" spans="1:3" x14ac:dyDescent="0.25">
      <c r="A205" s="249"/>
      <c r="B205" s="184"/>
      <c r="C205" s="184"/>
    </row>
    <row r="206" spans="1:3" x14ac:dyDescent="0.25">
      <c r="A206" s="249"/>
      <c r="B206" s="184"/>
      <c r="C206" s="184"/>
    </row>
    <row r="207" spans="1:3" x14ac:dyDescent="0.25">
      <c r="A207" s="249"/>
      <c r="B207" s="184"/>
      <c r="C207" s="184"/>
    </row>
    <row r="208" spans="1:3" x14ac:dyDescent="0.25">
      <c r="A208" s="249"/>
      <c r="B208" s="184"/>
      <c r="C208" s="184"/>
    </row>
    <row r="209" spans="1:3" x14ac:dyDescent="0.25">
      <c r="A209" s="249"/>
      <c r="B209" s="184"/>
      <c r="C209" s="184"/>
    </row>
    <row r="210" spans="1:3" x14ac:dyDescent="0.25">
      <c r="A210" s="249"/>
      <c r="B210" s="184"/>
      <c r="C210" s="184"/>
    </row>
    <row r="211" spans="1:3" x14ac:dyDescent="0.25">
      <c r="A211" s="249"/>
      <c r="B211" s="184"/>
      <c r="C211" s="184"/>
    </row>
    <row r="212" spans="1:3" x14ac:dyDescent="0.25">
      <c r="A212" s="249"/>
      <c r="B212" s="184"/>
      <c r="C212" s="184"/>
    </row>
    <row r="213" spans="1:3" x14ac:dyDescent="0.25">
      <c r="A213" s="249"/>
      <c r="B213" s="184"/>
      <c r="C213" s="184"/>
    </row>
  </sheetData>
  <sheetProtection selectLockedCells="1"/>
  <protectedRanges>
    <protectedRange sqref="C29" name="Tartomány4"/>
    <protectedRange sqref="C41:C42" name="Tartomány4_1"/>
    <protectedRange sqref="C12:C16" name="Tartomány1_2_1_1_1"/>
  </protectedRanges>
  <mergeCells count="42">
    <mergeCell ref="A6:A9"/>
    <mergeCell ref="B6:B9"/>
    <mergeCell ref="C6:C9"/>
    <mergeCell ref="D6:AA6"/>
    <mergeCell ref="AB6:AG7"/>
    <mergeCell ref="R8:S8"/>
    <mergeCell ref="A1:AS1"/>
    <mergeCell ref="A2:AS2"/>
    <mergeCell ref="A3:AS3"/>
    <mergeCell ref="A4:AS4"/>
    <mergeCell ref="A5:AS5"/>
    <mergeCell ref="AH6:AH9"/>
    <mergeCell ref="AI6:AI9"/>
    <mergeCell ref="D7:I7"/>
    <mergeCell ref="J7:O7"/>
    <mergeCell ref="P7:U7"/>
    <mergeCell ref="V7:AA7"/>
    <mergeCell ref="D8:E8"/>
    <mergeCell ref="F8:G8"/>
    <mergeCell ref="H8:H9"/>
    <mergeCell ref="I8:I9"/>
    <mergeCell ref="J8:K8"/>
    <mergeCell ref="L8:M8"/>
    <mergeCell ref="N8:N9"/>
    <mergeCell ref="O8:O9"/>
    <mergeCell ref="P8:Q8"/>
    <mergeCell ref="D26:AA26"/>
    <mergeCell ref="AB26:AG26"/>
    <mergeCell ref="A28:AA28"/>
    <mergeCell ref="A29:AA29"/>
    <mergeCell ref="AB8:AC8"/>
    <mergeCell ref="AD8:AE8"/>
    <mergeCell ref="AF8:AF9"/>
    <mergeCell ref="AG8:AG9"/>
    <mergeCell ref="D20:AA20"/>
    <mergeCell ref="AB20:AG20"/>
    <mergeCell ref="T8:T9"/>
    <mergeCell ref="U8:U9"/>
    <mergeCell ref="V8:W8"/>
    <mergeCell ref="X8:Y8"/>
    <mergeCell ref="Z8:Z9"/>
    <mergeCell ref="AA8:AA9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39" sqref="B39"/>
    </sheetView>
  </sheetViews>
  <sheetFormatPr defaultRowHeight="12.75" x14ac:dyDescent="0.2"/>
  <cols>
    <col min="1" max="1" width="10.6640625" bestFit="1" customWidth="1"/>
    <col min="4" max="4" width="21" customWidth="1"/>
    <col min="5" max="5" width="11.5" customWidth="1"/>
    <col min="8" max="8" width="12.1640625" customWidth="1"/>
  </cols>
  <sheetData>
    <row r="1" spans="1:10" ht="23.25" x14ac:dyDescent="0.35">
      <c r="C1" s="434" t="s">
        <v>138</v>
      </c>
      <c r="D1" s="434"/>
      <c r="E1" s="434"/>
      <c r="F1" s="434"/>
      <c r="G1" s="434"/>
      <c r="H1" s="434"/>
      <c r="I1" s="434"/>
      <c r="J1" s="434"/>
    </row>
    <row r="3" spans="1:10" ht="23.25" x14ac:dyDescent="0.35">
      <c r="D3" s="434" t="s">
        <v>168</v>
      </c>
      <c r="E3" s="434"/>
      <c r="F3" s="434"/>
      <c r="G3" s="434"/>
      <c r="H3" s="434"/>
    </row>
    <row r="4" spans="1:10" ht="24" thickBot="1" x14ac:dyDescent="0.4">
      <c r="D4" s="301"/>
      <c r="E4" s="301"/>
      <c r="F4" s="301"/>
    </row>
    <row r="5" spans="1:10" ht="16.5" thickBot="1" x14ac:dyDescent="0.3">
      <c r="A5" s="444" t="s">
        <v>169</v>
      </c>
      <c r="B5" s="435" t="s">
        <v>170</v>
      </c>
      <c r="C5" s="436"/>
      <c r="D5" s="437"/>
      <c r="E5" s="443" t="s">
        <v>171</v>
      </c>
      <c r="F5" s="441"/>
      <c r="G5" s="441"/>
      <c r="H5" s="441"/>
      <c r="I5" s="442"/>
    </row>
    <row r="6" spans="1:10" ht="16.5" thickBot="1" x14ac:dyDescent="0.3">
      <c r="A6" s="445"/>
      <c r="B6" s="438"/>
      <c r="C6" s="439"/>
      <c r="D6" s="440"/>
      <c r="E6" s="308" t="s">
        <v>169</v>
      </c>
      <c r="F6" s="441" t="s">
        <v>172</v>
      </c>
      <c r="G6" s="441"/>
      <c r="H6" s="441"/>
      <c r="I6" s="442"/>
    </row>
    <row r="7" spans="1:10" ht="15.75" x14ac:dyDescent="0.25">
      <c r="A7" s="306" t="s">
        <v>85</v>
      </c>
      <c r="B7" s="446" t="s">
        <v>102</v>
      </c>
      <c r="C7" s="447"/>
      <c r="D7" s="447"/>
      <c r="E7" s="307" t="s">
        <v>68</v>
      </c>
      <c r="F7" s="447" t="s">
        <v>74</v>
      </c>
      <c r="G7" s="447"/>
      <c r="H7" s="447"/>
      <c r="I7" s="448"/>
    </row>
    <row r="8" spans="1:10" ht="15.75" x14ac:dyDescent="0.25">
      <c r="A8" s="303" t="s">
        <v>86</v>
      </c>
      <c r="B8" s="449" t="s">
        <v>103</v>
      </c>
      <c r="C8" s="450"/>
      <c r="D8" s="450"/>
      <c r="E8" s="302" t="s">
        <v>66</v>
      </c>
      <c r="F8" s="453" t="s">
        <v>72</v>
      </c>
      <c r="G8" s="454"/>
      <c r="H8" s="454"/>
      <c r="I8" s="455"/>
    </row>
    <row r="9" spans="1:10" ht="16.5" thickBot="1" x14ac:dyDescent="0.3">
      <c r="A9" s="304" t="s">
        <v>131</v>
      </c>
      <c r="B9" s="451" t="s">
        <v>137</v>
      </c>
      <c r="C9" s="452"/>
      <c r="D9" s="452"/>
      <c r="E9" s="305" t="s">
        <v>68</v>
      </c>
      <c r="F9" s="456" t="s">
        <v>74</v>
      </c>
      <c r="G9" s="457"/>
      <c r="H9" s="457"/>
      <c r="I9" s="458"/>
    </row>
  </sheetData>
  <mergeCells count="12">
    <mergeCell ref="A5:A6"/>
    <mergeCell ref="B7:D7"/>
    <mergeCell ref="F7:I7"/>
    <mergeCell ref="B8:D8"/>
    <mergeCell ref="B9:D9"/>
    <mergeCell ref="F8:I8"/>
    <mergeCell ref="F9:I9"/>
    <mergeCell ref="D3:H3"/>
    <mergeCell ref="C1:J1"/>
    <mergeCell ref="B5:D6"/>
    <mergeCell ref="F6:I6"/>
    <mergeCell ref="E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SZAK</vt:lpstr>
      <vt:lpstr>RENDÉSZETI</vt:lpstr>
      <vt:lpstr>POLGÁRI</vt:lpstr>
      <vt:lpstr>ELŐTANULMÁNYI REND</vt:lpstr>
      <vt:lpstr>POLGÁRI!Nyomtatási_terület</vt:lpstr>
      <vt:lpstr>RENDÉSZETI!Nyomtatási_terület</vt:lpstr>
      <vt:lpstr>SZAK!Nyomtatási_terület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cp:lastPrinted>2020-10-15T08:06:15Z</cp:lastPrinted>
  <dcterms:created xsi:type="dcterms:W3CDTF">2013-03-06T07:49:00Z</dcterms:created>
  <dcterms:modified xsi:type="dcterms:W3CDTF">2025-04-10T10:33:25Z</dcterms:modified>
</cp:coreProperties>
</file>